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<sst xmlns="http://schemas.openxmlformats.org/spreadsheetml/2006/main" count="104" uniqueCount="43">
  <si>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</si>
  <si>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</si>
  <si>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</si>
  <si>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</si>
  <si>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</si>
  <si>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</si>
  <si>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</si>
  <si>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</si>
  <si>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</si>
  <si>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</si>
  <si>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</si>
  <si>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</si>
  <si>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</si>
  <si>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</si>
  <si>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</si>
  <si>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</si>
  <si>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</si>
  <si>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</si>
  <si>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</si>
  <si>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</si>
  <si>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</si>
  <si>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</si>
  <si>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</si>
  <si>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</si>
  <si>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</si>
  <si>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</si>
  <si>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</si>
  <si>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</si>
  <si>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</si>
  <si>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</si>
  <si>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</si>
  <si>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SV Erbenheim 1921e.V.</t>
  </si>
  <si>
    <t>in der Sporthalle Bürgerhaus Erbenheim</t>
  </si>
  <si>
    <t>SV Erbenheim I</t>
  </si>
  <si>
    <t>SV Erbenheim II</t>
  </si>
  <si>
    <t>SV Erbenheim Mädchen</t>
  </si>
  <si>
    <t>1. FC Kohlheck</t>
  </si>
  <si>
    <t>FV Biebrich 02</t>
  </si>
  <si>
    <t>SV Eddersheim</t>
  </si>
  <si>
    <t>Hallenturnier 2008</t>
  </si>
  <si>
    <t>Montag</t>
  </si>
  <si>
    <t xml:space="preserve"> für - E I - Jugendmannschaften</t>
  </si>
  <si>
    <t>1. SC Kohlheck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</si>
</sst>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27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48" xfId="0" applyFont="1" applyBorder="1" applyAlignment="1" applyProtection="1">
      <alignment horizontal="left" shrinkToFit="1"/>
      <protection locked="0"/>
    </xf>
    <xf numFmtId="0" fontId="6" fillId="0" borderId="4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46" xfId="0" applyFont="1" applyBorder="1" applyAlignment="1" applyProtection="1">
      <alignment horizontal="left" shrinkToFit="1"/>
      <protection locked="0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6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46" xfId="0" applyNumberFormat="1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">
      <selection activeCell="K45" sqref="K45:AH45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53" t="s">
        <v>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54" t="s">
        <v>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55" t="s">
        <v>41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78" t="s">
        <v>40</v>
      </c>
      <c r="N6" s="78"/>
      <c r="O6" s="78"/>
      <c r="P6" s="78"/>
      <c r="Q6" s="78"/>
      <c r="R6" s="78"/>
      <c r="S6" s="78"/>
      <c r="T6" s="78"/>
      <c r="U6" s="39" t="s">
        <v>1</v>
      </c>
      <c r="V6" s="39"/>
      <c r="W6" s="39"/>
      <c r="X6" s="39"/>
      <c r="Y6" s="79">
        <v>39811</v>
      </c>
      <c r="Z6" s="79"/>
      <c r="AA6" s="79"/>
      <c r="AB6" s="79"/>
      <c r="AC6" s="79"/>
      <c r="AD6" s="79"/>
      <c r="AE6" s="79"/>
      <c r="AF6" s="7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80" t="s">
        <v>32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09">
        <v>0.375</v>
      </c>
      <c r="I10" s="109"/>
      <c r="J10" s="109"/>
      <c r="K10" s="109"/>
      <c r="L10" s="109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81">
        <v>1</v>
      </c>
      <c r="V10" s="81"/>
      <c r="W10" s="45" t="s">
        <v>29</v>
      </c>
      <c r="X10" s="82">
        <v>0.008333333333333333</v>
      </c>
      <c r="Y10" s="82"/>
      <c r="Z10" s="82"/>
      <c r="AA10" s="82"/>
      <c r="AB10" s="82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82">
        <v>0.001388888888888889</v>
      </c>
      <c r="AM10" s="82"/>
      <c r="AN10" s="82"/>
      <c r="AO10" s="82"/>
      <c r="AP10" s="82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3" t="s">
        <v>24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16" t="s">
        <v>8</v>
      </c>
      <c r="P16" s="117"/>
      <c r="Q16" s="165" t="s">
        <v>33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6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16" t="s">
        <v>9</v>
      </c>
      <c r="P17" s="117"/>
      <c r="Q17" s="165" t="s">
        <v>36</v>
      </c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6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16" t="s">
        <v>10</v>
      </c>
      <c r="P18" s="117"/>
      <c r="Q18" s="165" t="s">
        <v>34</v>
      </c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6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16" t="s">
        <v>11</v>
      </c>
      <c r="P19" s="117"/>
      <c r="Q19" s="165" t="s">
        <v>37</v>
      </c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6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16" t="s">
        <v>12</v>
      </c>
      <c r="P20" s="117"/>
      <c r="Q20" s="165" t="s">
        <v>38</v>
      </c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6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7" t="s">
        <v>23</v>
      </c>
      <c r="P21" s="168"/>
      <c r="Q21" s="169" t="s">
        <v>35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11" t="s">
        <v>13</v>
      </c>
      <c r="C25" s="112"/>
      <c r="D25" s="104" t="s">
        <v>14</v>
      </c>
      <c r="E25" s="105"/>
      <c r="F25" s="105"/>
      <c r="G25" s="105"/>
      <c r="H25" s="106"/>
      <c r="I25" s="104" t="s">
        <v>15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6"/>
      <c r="AW25" s="104" t="s">
        <v>18</v>
      </c>
      <c r="AX25" s="105"/>
      <c r="AY25" s="105"/>
      <c r="AZ25" s="105"/>
      <c r="BA25" s="106"/>
      <c r="BB25" s="102"/>
      <c r="BC25" s="103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4">
        <v>1</v>
      </c>
      <c r="C26" s="95"/>
      <c r="D26" s="96">
        <f>$H$10</f>
        <v>0.375</v>
      </c>
      <c r="E26" s="97"/>
      <c r="F26" s="97"/>
      <c r="G26" s="97"/>
      <c r="H26" s="98"/>
      <c r="I26" s="99" t="str">
        <f>$Q$16</f>
        <v>SV Erbenheim I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55" t="s">
        <v>17</v>
      </c>
      <c r="AC26" s="99" t="str">
        <f>$Q$17</f>
        <v>1. FC Kohlheck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2">
        <v>3</v>
      </c>
      <c r="AX26" s="93"/>
      <c r="AY26" s="55" t="s">
        <v>16</v>
      </c>
      <c r="AZ26" s="93">
        <v>0</v>
      </c>
      <c r="BA26" s="110"/>
      <c r="BB26" s="90"/>
      <c r="BC26" s="91"/>
      <c r="BD26" s="54"/>
      <c r="BE26" s="52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85">
        <v>2</v>
      </c>
      <c r="C27" s="86"/>
      <c r="D27" s="87">
        <f>D26+$U$10*$X$10+$AL$10</f>
        <v>0.38472222222222224</v>
      </c>
      <c r="E27" s="88"/>
      <c r="F27" s="88"/>
      <c r="G27" s="88"/>
      <c r="H27" s="89"/>
      <c r="I27" s="133" t="str">
        <f>$Q$18</f>
        <v>SV Erbenheim II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56" t="s">
        <v>17</v>
      </c>
      <c r="AC27" s="133" t="str">
        <f>$Q$19</f>
        <v>FV Biebrich 02</v>
      </c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00">
        <v>1</v>
      </c>
      <c r="AX27" s="101"/>
      <c r="AY27" s="56" t="s">
        <v>16</v>
      </c>
      <c r="AZ27" s="101">
        <v>3</v>
      </c>
      <c r="BA27" s="118"/>
      <c r="BB27" s="83"/>
      <c r="BC27" s="84"/>
      <c r="BD27" s="50"/>
      <c r="BE27" s="52"/>
      <c r="BF27" s="11">
        <f aca="true" t="shared" si="0" ref="BF27:BF40">IF(ISBLANK(AW27),"0",IF(AW27&gt;AZ27,3,IF(AW27=AZ27,1,0)))</f>
        <v>0</v>
      </c>
      <c r="BG27" s="11" t="s">
        <v>16</v>
      </c>
      <c r="BH27" s="11">
        <f aca="true" t="shared" si="1" ref="BH27:BH40">IF(ISBLANK(AZ27),"0",IF(AZ27&gt;AW27,3,IF(AZ27=AW27,1,0)))</f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07">
        <v>3</v>
      </c>
      <c r="C28" s="108"/>
      <c r="D28" s="119">
        <f aca="true" t="shared" si="2" ref="D28:D40">D27+$U$10*$X$10+$AL$10</f>
        <v>0.3944444444444445</v>
      </c>
      <c r="E28" s="120"/>
      <c r="F28" s="120"/>
      <c r="G28" s="120"/>
      <c r="H28" s="121"/>
      <c r="I28" s="136" t="str">
        <f>$Q$20</f>
        <v>SV Eddersheim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65" t="s">
        <v>17</v>
      </c>
      <c r="AC28" s="136" t="str">
        <f>$Q$21</f>
        <v>SV Erbenheim Mädchen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28">
        <v>5</v>
      </c>
      <c r="AX28" s="129"/>
      <c r="AY28" s="65" t="s">
        <v>16</v>
      </c>
      <c r="AZ28" s="129">
        <v>0</v>
      </c>
      <c r="BA28" s="134"/>
      <c r="BB28" s="126"/>
      <c r="BC28" s="127"/>
      <c r="BD28" s="50"/>
      <c r="BE28" s="52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4">
        <v>4</v>
      </c>
      <c r="C29" s="95"/>
      <c r="D29" s="130">
        <f t="shared" si="2"/>
        <v>0.40416666666666673</v>
      </c>
      <c r="E29" s="131"/>
      <c r="F29" s="131"/>
      <c r="G29" s="131"/>
      <c r="H29" s="132"/>
      <c r="I29" s="99" t="str">
        <f>$Q$16</f>
        <v>SV Erbenheim I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55" t="s">
        <v>17</v>
      </c>
      <c r="AC29" s="99" t="str">
        <f>$Q$18</f>
        <v>SV Erbenheim II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2">
        <v>3</v>
      </c>
      <c r="AX29" s="93"/>
      <c r="AY29" s="55" t="s">
        <v>16</v>
      </c>
      <c r="AZ29" s="93">
        <v>2</v>
      </c>
      <c r="BA29" s="110"/>
      <c r="BB29" s="90"/>
      <c r="BC29" s="91"/>
      <c r="BD29" s="50"/>
      <c r="BE29" s="52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85">
        <v>5</v>
      </c>
      <c r="C30" s="86"/>
      <c r="D30" s="87">
        <f t="shared" si="2"/>
        <v>0.413888888888889</v>
      </c>
      <c r="E30" s="88"/>
      <c r="F30" s="88"/>
      <c r="G30" s="88"/>
      <c r="H30" s="89"/>
      <c r="I30" s="133" t="str">
        <f>$Q$17</f>
        <v>1. FC Kohlheck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56" t="s">
        <v>17</v>
      </c>
      <c r="AC30" s="133" t="str">
        <f>$Q$20</f>
        <v>SV Eddersheim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00">
        <v>0</v>
      </c>
      <c r="AX30" s="101"/>
      <c r="AY30" s="56" t="s">
        <v>16</v>
      </c>
      <c r="AZ30" s="101">
        <v>1</v>
      </c>
      <c r="BA30" s="118"/>
      <c r="BB30" s="83"/>
      <c r="BC30" s="84"/>
      <c r="BD30" s="50"/>
      <c r="BE30" s="52"/>
      <c r="BF30" s="11">
        <f t="shared" si="0"/>
        <v>0</v>
      </c>
      <c r="BG30" s="11" t="s">
        <v>16</v>
      </c>
      <c r="BH30" s="11">
        <f t="shared" si="1"/>
        <v>3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07">
        <v>6</v>
      </c>
      <c r="C31" s="108"/>
      <c r="D31" s="119">
        <f t="shared" si="2"/>
        <v>0.4236111111111112</v>
      </c>
      <c r="E31" s="120"/>
      <c r="F31" s="120"/>
      <c r="G31" s="120"/>
      <c r="H31" s="121"/>
      <c r="I31" s="136" t="str">
        <f>$Q$19</f>
        <v>FV Biebrich 02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65" t="s">
        <v>17</v>
      </c>
      <c r="AC31" s="136" t="str">
        <f>$Q$21</f>
        <v>SV Erbenheim Mädchen</v>
      </c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28">
        <v>5</v>
      </c>
      <c r="AX31" s="129"/>
      <c r="AY31" s="65" t="s">
        <v>16</v>
      </c>
      <c r="AZ31" s="129">
        <v>0</v>
      </c>
      <c r="BA31" s="134"/>
      <c r="BB31" s="126"/>
      <c r="BC31" s="127"/>
      <c r="BD31" s="50"/>
      <c r="BE31" s="52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4">
        <v>7</v>
      </c>
      <c r="C32" s="95"/>
      <c r="D32" s="130">
        <f t="shared" si="2"/>
        <v>0.43333333333333346</v>
      </c>
      <c r="E32" s="131"/>
      <c r="F32" s="131"/>
      <c r="G32" s="131"/>
      <c r="H32" s="132"/>
      <c r="I32" s="99" t="str">
        <f>$Q$20</f>
        <v>SV Eddersheim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55" t="s">
        <v>17</v>
      </c>
      <c r="AC32" s="99" t="str">
        <f>$Q$16</f>
        <v>SV Erbenheim I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2">
        <v>0</v>
      </c>
      <c r="AX32" s="93"/>
      <c r="AY32" s="55" t="s">
        <v>16</v>
      </c>
      <c r="AZ32" s="93">
        <v>4</v>
      </c>
      <c r="BA32" s="110"/>
      <c r="BB32" s="90"/>
      <c r="BC32" s="91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SV Erbenheim I</v>
      </c>
      <c r="BN32" s="24">
        <f>COUNT($AW$26,$AW$29,$AZ$32,$AW$35,$AZ$38)</f>
        <v>5</v>
      </c>
      <c r="BO32" s="24">
        <f>SUM($BF$26+$BF$29+$BH$32+$BF$35+$BH$38)</f>
        <v>12</v>
      </c>
      <c r="BP32" s="24">
        <f>SUM($AW$26+$AW$29+$AZ$32+$AW$35+$AZ$38)</f>
        <v>19</v>
      </c>
      <c r="BQ32" s="25" t="s">
        <v>16</v>
      </c>
      <c r="BR32" s="24">
        <f>SUM($AZ$26+$AZ$29+$AW$32+$AZ$35+$AW$38)</f>
        <v>4</v>
      </c>
      <c r="BS32" s="29">
        <f aca="true" t="shared" si="3" ref="BS32:BS37">SUM(BP32-BR32)</f>
        <v>15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85">
        <v>8</v>
      </c>
      <c r="C33" s="86"/>
      <c r="D33" s="87">
        <f t="shared" si="2"/>
        <v>0.4430555555555557</v>
      </c>
      <c r="E33" s="88"/>
      <c r="F33" s="88"/>
      <c r="G33" s="88"/>
      <c r="H33" s="89"/>
      <c r="I33" s="133" t="str">
        <f>$Q$17</f>
        <v>1. FC Kohlheck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56" t="s">
        <v>17</v>
      </c>
      <c r="AC33" s="133" t="str">
        <f>$Q$19</f>
        <v>FV Biebrich 02</v>
      </c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00">
        <v>0</v>
      </c>
      <c r="AX33" s="101"/>
      <c r="AY33" s="56" t="s">
        <v>16</v>
      </c>
      <c r="AZ33" s="101">
        <v>2</v>
      </c>
      <c r="BA33" s="118"/>
      <c r="BB33" s="83"/>
      <c r="BC33" s="84"/>
      <c r="BD33" s="50"/>
      <c r="BE33" s="51"/>
      <c r="BF33" s="12">
        <f t="shared" si="0"/>
        <v>0</v>
      </c>
      <c r="BG33" s="12" t="s">
        <v>16</v>
      </c>
      <c r="BH33" s="12">
        <f t="shared" si="1"/>
        <v>3</v>
      </c>
      <c r="BI33" s="27"/>
      <c r="BJ33" s="27"/>
      <c r="BK33" s="22"/>
      <c r="BL33" s="22"/>
      <c r="BM33" s="23" t="str">
        <f>$Q$17</f>
        <v>1. FC Kohlheck</v>
      </c>
      <c r="BN33" s="24">
        <f>COUNT($AZ$26,$AW$30,$AW$33,$AZ$36,$AW$39)</f>
        <v>5</v>
      </c>
      <c r="BO33" s="24">
        <f>SUM($BH$26+$BF$30+$BF$33+$BH$36+$BF$39)</f>
        <v>4</v>
      </c>
      <c r="BP33" s="24">
        <f>SUM($AZ$26+$AW$30+$AW$33+$AZ$36+$AW$39)</f>
        <v>5</v>
      </c>
      <c r="BQ33" s="25" t="s">
        <v>16</v>
      </c>
      <c r="BR33" s="24">
        <f>SUM($AW$26+$AZ$30+$AZ$33+$AW$36+$AZ$39)</f>
        <v>8</v>
      </c>
      <c r="BS33" s="26">
        <f t="shared" si="3"/>
        <v>-3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07">
        <v>9</v>
      </c>
      <c r="C34" s="108"/>
      <c r="D34" s="119">
        <f t="shared" si="2"/>
        <v>0.45277777777777795</v>
      </c>
      <c r="E34" s="120"/>
      <c r="F34" s="120"/>
      <c r="G34" s="120"/>
      <c r="H34" s="121"/>
      <c r="I34" s="135" t="str">
        <f>$Q$21</f>
        <v>SV Erbenheim Mädchen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65" t="s">
        <v>17</v>
      </c>
      <c r="AC34" s="136" t="str">
        <f>$Q$18</f>
        <v>SV Erbenheim II</v>
      </c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28">
        <v>0</v>
      </c>
      <c r="AX34" s="129"/>
      <c r="AY34" s="65" t="s">
        <v>16</v>
      </c>
      <c r="AZ34" s="129">
        <v>6</v>
      </c>
      <c r="BA34" s="134"/>
      <c r="BB34" s="126"/>
      <c r="BC34" s="127"/>
      <c r="BD34" s="50"/>
      <c r="BE34" s="51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$Q$18</f>
        <v>SV Erbenheim II</v>
      </c>
      <c r="BN34" s="24">
        <f>COUNT($AW$27,$AZ$29,$AZ$34,$AW$37,$AZ$39)</f>
        <v>5</v>
      </c>
      <c r="BO34" s="24">
        <f>SUM($BF$27+$BH$29+$BH$34+$BF$37+$BH$39)</f>
        <v>4</v>
      </c>
      <c r="BP34" s="24">
        <f>SUM($AW$27+$AZ$29+$AZ$34+$AW$37+$AZ$39)</f>
        <v>12</v>
      </c>
      <c r="BQ34" s="25" t="s">
        <v>16</v>
      </c>
      <c r="BR34" s="24">
        <f>SUM($AZ$27+$AW$29+$AW$34+$AZ$37+$AW$39)</f>
        <v>11</v>
      </c>
      <c r="BS34" s="29">
        <f t="shared" si="3"/>
        <v>1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94">
        <v>10</v>
      </c>
      <c r="C35" s="95"/>
      <c r="D35" s="130">
        <f t="shared" si="2"/>
        <v>0.4625000000000002</v>
      </c>
      <c r="E35" s="131"/>
      <c r="F35" s="131"/>
      <c r="G35" s="131"/>
      <c r="H35" s="132"/>
      <c r="I35" s="99" t="str">
        <f>$Q$16</f>
        <v>SV Erbenheim I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55" t="s">
        <v>17</v>
      </c>
      <c r="AC35" s="99" t="str">
        <f>$Q$19</f>
        <v>FV Biebrich 02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2">
        <v>1</v>
      </c>
      <c r="AX35" s="93"/>
      <c r="AY35" s="55" t="s">
        <v>16</v>
      </c>
      <c r="AZ35" s="93">
        <v>2</v>
      </c>
      <c r="BA35" s="110"/>
      <c r="BB35" s="90"/>
      <c r="BC35" s="91"/>
      <c r="BD35" s="50"/>
      <c r="BE35" s="51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$Q$19</f>
        <v>FV Biebrich 02</v>
      </c>
      <c r="BN35" s="24">
        <f>COUNT($AZ$27,$AW$31,$AZ$33,$AZ$35,$AW$40)</f>
        <v>5</v>
      </c>
      <c r="BO35" s="24">
        <f>SUM($BH$27+$BF$31+$BH$33+$BH$35+$BF$40)</f>
        <v>15</v>
      </c>
      <c r="BP35" s="24">
        <f>SUM($AZ$27+$AW$31+$AZ$33+$AZ$35+$AW$40)</f>
        <v>15</v>
      </c>
      <c r="BQ35" s="25" t="s">
        <v>16</v>
      </c>
      <c r="BR35" s="24">
        <f>SUM($AW$27+$AZ$31+$AW$33+$AW$35+$AZ$40)</f>
        <v>2</v>
      </c>
      <c r="BS35" s="29">
        <f t="shared" si="3"/>
        <v>13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85">
        <v>11</v>
      </c>
      <c r="C36" s="86"/>
      <c r="D36" s="87">
        <f t="shared" si="2"/>
        <v>0.47222222222222243</v>
      </c>
      <c r="E36" s="88"/>
      <c r="F36" s="88"/>
      <c r="G36" s="88"/>
      <c r="H36" s="89"/>
      <c r="I36" s="133" t="str">
        <f>$Q$21</f>
        <v>SV Erbenheim Mädchen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56" t="s">
        <v>17</v>
      </c>
      <c r="AC36" s="133" t="str">
        <f>$Q$17</f>
        <v>1. FC Kohlheck</v>
      </c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00">
        <v>0</v>
      </c>
      <c r="AX36" s="101"/>
      <c r="AY36" s="56" t="s">
        <v>16</v>
      </c>
      <c r="AZ36" s="101">
        <v>3</v>
      </c>
      <c r="BA36" s="118"/>
      <c r="BB36" s="83"/>
      <c r="BC36" s="84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SV Eddersheim</v>
      </c>
      <c r="BN36" s="24">
        <f>COUNT($AW$28,$AZ$30,$AW$32,$AZ$37,$AZ$40)</f>
        <v>5</v>
      </c>
      <c r="BO36" s="24">
        <f>SUM($BF$28+$BH$30+$BF$32+$BH$37+$BH$40)</f>
        <v>9</v>
      </c>
      <c r="BP36" s="24">
        <f>SUM($AW$28+$AZ$30+$AW$32+$AZ$37+$AZ$40)</f>
        <v>9</v>
      </c>
      <c r="BQ36" s="25" t="s">
        <v>16</v>
      </c>
      <c r="BR36" s="24">
        <f>SUM($AZ$28+$AW$30+$AZ$32+$AW$37+$AW$40)</f>
        <v>8</v>
      </c>
      <c r="BS36" s="29">
        <f t="shared" si="3"/>
        <v>1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07">
        <v>12</v>
      </c>
      <c r="C37" s="108"/>
      <c r="D37" s="119">
        <f t="shared" si="2"/>
        <v>0.4819444444444447</v>
      </c>
      <c r="E37" s="120"/>
      <c r="F37" s="120"/>
      <c r="G37" s="120"/>
      <c r="H37" s="121"/>
      <c r="I37" s="136" t="str">
        <f>$Q$18</f>
        <v>SV Erbenheim II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65" t="s">
        <v>17</v>
      </c>
      <c r="AC37" s="136" t="str">
        <f>$Q$20</f>
        <v>SV Eddersheim</v>
      </c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28">
        <v>1</v>
      </c>
      <c r="AX37" s="129"/>
      <c r="AY37" s="65" t="s">
        <v>16</v>
      </c>
      <c r="AZ37" s="129">
        <v>3</v>
      </c>
      <c r="BA37" s="134"/>
      <c r="BB37" s="126"/>
      <c r="BC37" s="127"/>
      <c r="BD37" s="50"/>
      <c r="BE37" s="51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$Q$21</f>
        <v>SV Erbenheim Mädchen</v>
      </c>
      <c r="BN37" s="24">
        <f>COUNT($AZ$28,$AZ$31,$AW$34,$AW$36,$AW$38)</f>
        <v>5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27</v>
      </c>
      <c r="BS37" s="29">
        <f t="shared" si="3"/>
        <v>-27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24">
        <v>13</v>
      </c>
      <c r="C38" s="125"/>
      <c r="D38" s="142">
        <f t="shared" si="2"/>
        <v>0.4916666666666669</v>
      </c>
      <c r="E38" s="143"/>
      <c r="F38" s="143"/>
      <c r="G38" s="143"/>
      <c r="H38" s="144"/>
      <c r="I38" s="145" t="str">
        <f>$Q$21</f>
        <v>SV Erbenheim Mädchen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64" t="s">
        <v>17</v>
      </c>
      <c r="AC38" s="145" t="str">
        <f>$Q$16</f>
        <v>SV Erbenheim I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37">
        <v>0</v>
      </c>
      <c r="AX38" s="138"/>
      <c r="AY38" s="64" t="s">
        <v>16</v>
      </c>
      <c r="AZ38" s="138">
        <v>8</v>
      </c>
      <c r="BA38" s="139"/>
      <c r="BB38" s="140"/>
      <c r="BC38" s="141"/>
      <c r="BD38" s="50"/>
      <c r="BE38" s="51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85">
        <v>14</v>
      </c>
      <c r="C39" s="86"/>
      <c r="D39" s="87">
        <f t="shared" si="2"/>
        <v>0.5013888888888891</v>
      </c>
      <c r="E39" s="88"/>
      <c r="F39" s="88"/>
      <c r="G39" s="88"/>
      <c r="H39" s="89"/>
      <c r="I39" s="133" t="str">
        <f>$Q$17</f>
        <v>1. FC Kohlheck</v>
      </c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56" t="s">
        <v>17</v>
      </c>
      <c r="AC39" s="133" t="str">
        <f>$Q$18</f>
        <v>SV Erbenheim II</v>
      </c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00">
        <v>2</v>
      </c>
      <c r="AX39" s="101"/>
      <c r="AY39" s="56" t="s">
        <v>16</v>
      </c>
      <c r="AZ39" s="101">
        <v>2</v>
      </c>
      <c r="BA39" s="118"/>
      <c r="BB39" s="83"/>
      <c r="BC39" s="84"/>
      <c r="BD39" s="50"/>
      <c r="BE39" s="51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22">
        <v>15</v>
      </c>
      <c r="C40" s="123"/>
      <c r="D40" s="119">
        <f t="shared" si="2"/>
        <v>0.5111111111111113</v>
      </c>
      <c r="E40" s="120"/>
      <c r="F40" s="120"/>
      <c r="G40" s="120"/>
      <c r="H40" s="121"/>
      <c r="I40" s="146" t="str">
        <f>$Q$19</f>
        <v>FV Biebrich 02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57" t="s">
        <v>17</v>
      </c>
      <c r="AC40" s="146" t="str">
        <f>$Q$20</f>
        <v>SV Eddersheim</v>
      </c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7">
        <v>3</v>
      </c>
      <c r="AX40" s="148"/>
      <c r="AY40" s="57" t="s">
        <v>16</v>
      </c>
      <c r="AZ40" s="148">
        <v>0</v>
      </c>
      <c r="BA40" s="152"/>
      <c r="BB40" s="149"/>
      <c r="BC40" s="150"/>
      <c r="BD40" s="50"/>
      <c r="BE40" s="51"/>
      <c r="BF40" s="12">
        <f t="shared" si="0"/>
        <v>3</v>
      </c>
      <c r="BG40" s="12" t="s">
        <v>16</v>
      </c>
      <c r="BH40" s="12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64" t="s">
        <v>28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4" t="s">
        <v>27</v>
      </c>
      <c r="AJ44" s="105"/>
      <c r="AK44" s="106"/>
      <c r="AL44" s="105" t="s">
        <v>19</v>
      </c>
      <c r="AM44" s="105"/>
      <c r="AN44" s="105"/>
      <c r="AO44" s="104" t="s">
        <v>20</v>
      </c>
      <c r="AP44" s="105"/>
      <c r="AQ44" s="105"/>
      <c r="AR44" s="105"/>
      <c r="AS44" s="106"/>
      <c r="AT44" s="105" t="s">
        <v>21</v>
      </c>
      <c r="AU44" s="105"/>
      <c r="AV44" s="151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 thickBot="1">
      <c r="I45" s="178">
        <v>1</v>
      </c>
      <c r="J45" s="179"/>
      <c r="K45" s="180" t="s">
        <v>37</v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71">
        <f>$BN$32</f>
        <v>5</v>
      </c>
      <c r="AJ45" s="172"/>
      <c r="AK45" s="173"/>
      <c r="AL45" s="172">
        <v>15</v>
      </c>
      <c r="AM45" s="172"/>
      <c r="AN45" s="172"/>
      <c r="AO45" s="171">
        <v>15</v>
      </c>
      <c r="AP45" s="172"/>
      <c r="AQ45" s="58" t="s">
        <v>16</v>
      </c>
      <c r="AR45" s="174">
        <v>2</v>
      </c>
      <c r="AS45" s="175"/>
      <c r="AT45" s="176">
        <v>13</v>
      </c>
      <c r="AU45" s="176"/>
      <c r="AV45" s="177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62">
        <v>2</v>
      </c>
      <c r="J46" s="163"/>
      <c r="K46" s="180" t="s">
        <v>33</v>
      </c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71">
        <f>$BN$32</f>
        <v>5</v>
      </c>
      <c r="AJ46" s="172"/>
      <c r="AK46" s="173"/>
      <c r="AL46" s="172">
        <f>$BO$32</f>
        <v>12</v>
      </c>
      <c r="AM46" s="172"/>
      <c r="AN46" s="172"/>
      <c r="AO46" s="171">
        <f>$BP$32</f>
        <v>19</v>
      </c>
      <c r="AP46" s="172"/>
      <c r="AQ46" s="58" t="s">
        <v>16</v>
      </c>
      <c r="AR46" s="174">
        <f>$BR$32</f>
        <v>4</v>
      </c>
      <c r="AS46" s="175"/>
      <c r="AT46" s="176">
        <f>$BS$32</f>
        <v>15</v>
      </c>
      <c r="AU46" s="176"/>
      <c r="AV46" s="177"/>
    </row>
    <row r="47" spans="9:72" ht="19.5" customHeight="1">
      <c r="I47" s="162">
        <v>3</v>
      </c>
      <c r="J47" s="163"/>
      <c r="K47" s="158" t="s">
        <v>38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>
        <f>$BN$34</f>
        <v>5</v>
      </c>
      <c r="AJ47" s="160"/>
      <c r="AK47" s="161"/>
      <c r="AL47" s="160">
        <v>9</v>
      </c>
      <c r="AM47" s="160"/>
      <c r="AN47" s="160"/>
      <c r="AO47" s="159">
        <v>9</v>
      </c>
      <c r="AP47" s="160"/>
      <c r="AQ47" s="59" t="s">
        <v>16</v>
      </c>
      <c r="AR47" s="160">
        <v>8</v>
      </c>
      <c r="AS47" s="161"/>
      <c r="AT47" s="187">
        <f>$BS$34</f>
        <v>1</v>
      </c>
      <c r="AU47" s="187"/>
      <c r="AV47" s="188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62">
        <v>4</v>
      </c>
      <c r="J48" s="163"/>
      <c r="K48" s="158" t="s">
        <v>34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>
        <f>$BN$34</f>
        <v>5</v>
      </c>
      <c r="AJ48" s="160"/>
      <c r="AK48" s="161"/>
      <c r="AL48" s="160">
        <f>$BO$34</f>
        <v>4</v>
      </c>
      <c r="AM48" s="160"/>
      <c r="AN48" s="160"/>
      <c r="AO48" s="159">
        <f>$BP$34</f>
        <v>12</v>
      </c>
      <c r="AP48" s="160"/>
      <c r="AQ48" s="59" t="s">
        <v>16</v>
      </c>
      <c r="AR48" s="160">
        <f>$BR$34</f>
        <v>11</v>
      </c>
      <c r="AS48" s="161"/>
      <c r="AT48" s="187">
        <f>$BS$34</f>
        <v>1</v>
      </c>
      <c r="AU48" s="187"/>
      <c r="AV48" s="188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62">
        <v>5</v>
      </c>
      <c r="J49" s="163"/>
      <c r="K49" s="158" t="s">
        <v>42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9">
        <f>$BN$33</f>
        <v>5</v>
      </c>
      <c r="AJ49" s="160"/>
      <c r="AK49" s="161"/>
      <c r="AL49" s="160">
        <f>$BO$33</f>
        <v>4</v>
      </c>
      <c r="AM49" s="160"/>
      <c r="AN49" s="160"/>
      <c r="AO49" s="159">
        <f>$BP$33</f>
        <v>5</v>
      </c>
      <c r="AP49" s="160"/>
      <c r="AQ49" s="59" t="s">
        <v>16</v>
      </c>
      <c r="AR49" s="160">
        <f>$BR$33</f>
        <v>8</v>
      </c>
      <c r="AS49" s="161"/>
      <c r="AT49" s="187">
        <f>$BS$33</f>
        <v>-3</v>
      </c>
      <c r="AU49" s="187"/>
      <c r="AV49" s="188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56">
        <v>6</v>
      </c>
      <c r="J50" s="157"/>
      <c r="K50" s="181" t="s">
        <v>35</v>
      </c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2">
        <f>$BN$37</f>
        <v>5</v>
      </c>
      <c r="AJ50" s="183"/>
      <c r="AK50" s="184"/>
      <c r="AL50" s="183">
        <f>$BO$37</f>
        <v>0</v>
      </c>
      <c r="AM50" s="183"/>
      <c r="AN50" s="183"/>
      <c r="AO50" s="182">
        <f>$BP$37</f>
        <v>0</v>
      </c>
      <c r="AP50" s="183"/>
      <c r="AQ50" s="63" t="s">
        <v>16</v>
      </c>
      <c r="AR50" s="183">
        <f>$BR$37</f>
        <v>27</v>
      </c>
      <c r="AS50" s="184"/>
      <c r="AT50" s="185">
        <f>$BS$37</f>
        <v>-27</v>
      </c>
      <c r="AU50" s="185"/>
      <c r="AV50" s="186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7:AS47"/>
    <mergeCell ref="AT47:AV47"/>
    <mergeCell ref="AR48:AS48"/>
    <mergeCell ref="AT48:AV48"/>
    <mergeCell ref="AT49:AV49"/>
    <mergeCell ref="AR50:AS50"/>
    <mergeCell ref="K50:AH50"/>
    <mergeCell ref="AI50:AK50"/>
    <mergeCell ref="AL50:AN50"/>
    <mergeCell ref="AO50:AP50"/>
    <mergeCell ref="AT50:AV50"/>
    <mergeCell ref="AR49:AS49"/>
    <mergeCell ref="AO48:AP48"/>
    <mergeCell ref="I48:J48"/>
    <mergeCell ref="K47:AH47"/>
    <mergeCell ref="AI47:AK47"/>
    <mergeCell ref="K48:AH48"/>
    <mergeCell ref="AI48:AK48"/>
    <mergeCell ref="AL47:AN47"/>
    <mergeCell ref="AO47:AP47"/>
    <mergeCell ref="AL48:AN48"/>
    <mergeCell ref="I47:J47"/>
    <mergeCell ref="AC30:AV30"/>
    <mergeCell ref="AC32:AV32"/>
    <mergeCell ref="AC33:AV33"/>
    <mergeCell ref="AC34:AV34"/>
    <mergeCell ref="I46:J46"/>
    <mergeCell ref="K45:AH45"/>
    <mergeCell ref="K46:AH46"/>
    <mergeCell ref="AI46:AK46"/>
    <mergeCell ref="AT46:AV46"/>
    <mergeCell ref="AC35:AV35"/>
    <mergeCell ref="I45:J45"/>
    <mergeCell ref="AT45:AV45"/>
    <mergeCell ref="AL45:AN45"/>
    <mergeCell ref="AL46:AN46"/>
    <mergeCell ref="AO46:AP46"/>
    <mergeCell ref="AR46:AS46"/>
    <mergeCell ref="I28:AA28"/>
    <mergeCell ref="O21:P21"/>
    <mergeCell ref="Q21:AO21"/>
    <mergeCell ref="I29:AA29"/>
    <mergeCell ref="AC27:AV27"/>
    <mergeCell ref="AI45:AK45"/>
    <mergeCell ref="AC28:AV28"/>
    <mergeCell ref="AC29:AV29"/>
    <mergeCell ref="AO45:AP45"/>
    <mergeCell ref="AR45:AS45"/>
    <mergeCell ref="Q16:AO16"/>
    <mergeCell ref="Q17:AO17"/>
    <mergeCell ref="Q18:AO18"/>
    <mergeCell ref="O19:P19"/>
    <mergeCell ref="Q19:AO19"/>
    <mergeCell ref="Q20:AO20"/>
    <mergeCell ref="O17:P17"/>
    <mergeCell ref="O18:P18"/>
    <mergeCell ref="O20:P20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AC40:AV40"/>
    <mergeCell ref="AI44:AK44"/>
    <mergeCell ref="AL44:AN44"/>
    <mergeCell ref="AO44:AS44"/>
    <mergeCell ref="AT44:AV44"/>
    <mergeCell ref="AZ40:BA40"/>
    <mergeCell ref="D40:H40"/>
    <mergeCell ref="I40:AA40"/>
    <mergeCell ref="AW39:AX39"/>
    <mergeCell ref="AZ39:BA39"/>
    <mergeCell ref="AW40:AX40"/>
    <mergeCell ref="BB39:BC39"/>
    <mergeCell ref="AC39:AV39"/>
    <mergeCell ref="D39:H39"/>
    <mergeCell ref="I39:AA39"/>
    <mergeCell ref="BB40:BC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1:BA31"/>
    <mergeCell ref="BB31:BC31"/>
    <mergeCell ref="D32:H32"/>
    <mergeCell ref="AW32:AX32"/>
    <mergeCell ref="I32:AA32"/>
    <mergeCell ref="I33:AA33"/>
    <mergeCell ref="AW33:AX33"/>
    <mergeCell ref="I31:AA31"/>
    <mergeCell ref="AC31:AV31"/>
    <mergeCell ref="AZ28:BA28"/>
    <mergeCell ref="AW29:AX29"/>
    <mergeCell ref="AZ29:BA29"/>
    <mergeCell ref="AZ33:BA33"/>
    <mergeCell ref="BB33:BC33"/>
    <mergeCell ref="AZ30:BA30"/>
    <mergeCell ref="BB30:BC30"/>
    <mergeCell ref="AZ32:BA32"/>
    <mergeCell ref="BB32:BC32"/>
    <mergeCell ref="AW31:AX31"/>
    <mergeCell ref="B32:C32"/>
    <mergeCell ref="B33:C33"/>
    <mergeCell ref="BB29:BC29"/>
    <mergeCell ref="BB28:BC28"/>
    <mergeCell ref="AW28:AX28"/>
    <mergeCell ref="D28:H28"/>
    <mergeCell ref="D29:H29"/>
    <mergeCell ref="D30:H30"/>
    <mergeCell ref="AW30:AX30"/>
    <mergeCell ref="I30:AA30"/>
    <mergeCell ref="B30:C30"/>
    <mergeCell ref="B31:C31"/>
    <mergeCell ref="D31:H31"/>
    <mergeCell ref="D33:H33"/>
    <mergeCell ref="B40:C40"/>
    <mergeCell ref="B36:C36"/>
    <mergeCell ref="B37:C37"/>
    <mergeCell ref="B38:C38"/>
    <mergeCell ref="B39:C39"/>
    <mergeCell ref="B35:C35"/>
    <mergeCell ref="B34:C34"/>
    <mergeCell ref="X10:AB10"/>
    <mergeCell ref="H10:L10"/>
    <mergeCell ref="AZ26:BA26"/>
    <mergeCell ref="B25:C25"/>
    <mergeCell ref="O15:AO15"/>
    <mergeCell ref="O16:P16"/>
    <mergeCell ref="AZ27:BA27"/>
    <mergeCell ref="B28:C28"/>
    <mergeCell ref="B29:C29"/>
    <mergeCell ref="B26:C26"/>
    <mergeCell ref="D26:H26"/>
    <mergeCell ref="I26:AA26"/>
    <mergeCell ref="AC26:AV26"/>
    <mergeCell ref="AW27:AX27"/>
    <mergeCell ref="BB25:BC25"/>
    <mergeCell ref="AW25:BA25"/>
    <mergeCell ref="D25:H25"/>
    <mergeCell ref="I25:AV25"/>
    <mergeCell ref="I27:AA27"/>
    <mergeCell ref="M6:T6"/>
    <mergeCell ref="Y6:AF6"/>
    <mergeCell ref="B8:AM8"/>
    <mergeCell ref="U10:V10"/>
    <mergeCell ref="AL10:AP10"/>
    <mergeCell ref="BB27:BC27"/>
    <mergeCell ref="B27:C27"/>
    <mergeCell ref="D27:H27"/>
    <mergeCell ref="BB26:BC26"/>
    <mergeCell ref="AW26:AX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2008-12-30T12:33:20Z</cp:lastPrinted>
  <dcterms:created xsi:type="dcterms:W3CDTF">2002-02-21T07:48:38Z</dcterms:created>
  <dcterms:modified xsi:type="dcterms:W3CDTF">2014-12-26T08:34:30Z</dcterms:modified>
  <cp:category/>
  <cp:version/>
  <cp:contentType/>
  <cp:contentStatus/>
</cp:coreProperties>
</file>