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'PC-Version'!$A$1:$BD$71</definedName>
  </definedNames>
  <calcPr fullCalcOnLoad="1"/>
</workbook>
</file>

<file path=xl/sharedStrings.xml><?xml version="1.0" encoding="utf-8"?>
<sst xmlns="http://schemas.openxmlformats.org/spreadsheetml/2006/main" count="158" uniqueCount="47">
  <si>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</si>
  <si>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</si>
  <si>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</si>
  <si>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</si>
  <si>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</si>
  <si>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</si>
  <si>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</si>
  <si>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</si>
  <si>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</si>
  <si>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</si>
  <si>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</si>
  <si>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</si>
  <si>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</si>
  <si>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</si>
  <si>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</si>
  <si>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</si>
  <si>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</si>
  <si>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</si>
  <si>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</si>
  <si>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</si>
  <si>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</si>
  <si>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</si>
  <si>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</si>
  <si>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</si>
  <si>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</si>
  <si>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</si>
  <si>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</si>
  <si>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SR</t>
  </si>
  <si>
    <t>6.</t>
  </si>
  <si>
    <t>7.</t>
  </si>
  <si>
    <t>Mannschaften</t>
  </si>
  <si>
    <t>Sp.</t>
  </si>
  <si>
    <t>II. Spielplan</t>
  </si>
  <si>
    <t>III. Abschlußtabelle</t>
  </si>
  <si>
    <t>8.</t>
  </si>
  <si>
    <t>SC Bad Sobernheim e.V.</t>
  </si>
  <si>
    <t>Hallenturniere 2008/2009</t>
  </si>
  <si>
    <t>G2-Junioren</t>
  </si>
  <si>
    <t>SC Bad Sobernheim</t>
  </si>
  <si>
    <t>SV Winterbach</t>
  </si>
  <si>
    <t>TuS Winzenheim</t>
  </si>
  <si>
    <t>TSG Planig</t>
  </si>
  <si>
    <t>Spvgg Nahbollenbach</t>
  </si>
  <si>
    <t>Spvgg Ingelheim</t>
  </si>
  <si>
    <t>Hassia Bingen</t>
  </si>
  <si>
    <t>in der Dr.-Werner-Dümmler-Halle in Bad Sobernheim</t>
  </si>
  <si>
    <t>TuS Waldböckelheim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</si>
</sst>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20" fontId="2" fillId="0" borderId="3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0" fontId="2" fillId="0" borderId="36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17" fillId="0" borderId="36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 shrinkToFit="1"/>
    </xf>
    <xf numFmtId="0" fontId="18" fillId="0" borderId="28" xfId="0" applyFont="1" applyBorder="1" applyAlignment="1">
      <alignment horizontal="left" vertical="center" shrinkToFit="1"/>
    </xf>
    <xf numFmtId="0" fontId="18" fillId="0" borderId="52" xfId="0" applyFont="1" applyBorder="1" applyAlignment="1">
      <alignment horizontal="left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68" fontId="18" fillId="0" borderId="56" xfId="0" applyNumberFormat="1" applyFont="1" applyBorder="1" applyAlignment="1">
      <alignment horizontal="center" vertical="center" shrinkToFit="1"/>
    </xf>
    <xf numFmtId="168" fontId="18" fillId="0" borderId="52" xfId="0" applyNumberFormat="1" applyFont="1" applyBorder="1" applyAlignment="1">
      <alignment horizontal="center" vertical="center" shrinkToFit="1"/>
    </xf>
    <xf numFmtId="168" fontId="18" fillId="0" borderId="57" xfId="0" applyNumberFormat="1" applyFont="1" applyBorder="1" applyAlignment="1">
      <alignment horizontal="center" vertical="center" shrinkToFit="1"/>
    </xf>
    <xf numFmtId="168" fontId="18" fillId="0" borderId="54" xfId="0" applyNumberFormat="1" applyFont="1" applyBorder="1" applyAlignment="1">
      <alignment horizontal="center" vertical="center" shrinkToFit="1"/>
    </xf>
    <xf numFmtId="168" fontId="18" fillId="0" borderId="30" xfId="0" applyNumberFormat="1" applyFont="1" applyBorder="1" applyAlignment="1">
      <alignment horizontal="center" vertical="center" shrinkToFit="1"/>
    </xf>
    <xf numFmtId="168" fontId="18" fillId="0" borderId="58" xfId="0" applyNumberFormat="1" applyFont="1" applyBorder="1" applyAlignment="1">
      <alignment horizontal="center" vertical="center" shrinkToFit="1"/>
    </xf>
    <xf numFmtId="168" fontId="18" fillId="0" borderId="17" xfId="0" applyNumberFormat="1" applyFont="1" applyBorder="1" applyAlignment="1">
      <alignment horizontal="center" vertical="center" shrinkToFit="1"/>
    </xf>
    <xf numFmtId="168" fontId="18" fillId="0" borderId="28" xfId="0" applyNumberFormat="1" applyFont="1" applyBorder="1" applyAlignment="1">
      <alignment horizontal="center" vertical="center" shrinkToFit="1"/>
    </xf>
    <xf numFmtId="168" fontId="18" fillId="0" borderId="59" xfId="0" applyNumberFormat="1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56" xfId="0" applyFont="1" applyFill="1" applyBorder="1" applyAlignment="1">
      <alignment horizontal="left" vertical="center" shrinkToFit="1"/>
    </xf>
    <xf numFmtId="0" fontId="17" fillId="0" borderId="38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20" fontId="2" fillId="0" borderId="3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85725</xdr:colOff>
      <xdr:row>1</xdr:row>
      <xdr:rowOff>266700</xdr:rowOff>
    </xdr:from>
    <xdr:to>
      <xdr:col>52</xdr:col>
      <xdr:colOff>66675</xdr:colOff>
      <xdr:row>7</xdr:row>
      <xdr:rowOff>38100</xdr:rowOff>
    </xdr:to>
    <xdr:pic>
      <xdr:nvPicPr>
        <xdr:cNvPr id="1" name="Picture 6" descr="Logo 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61950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58</xdr:row>
      <xdr:rowOff>85725</xdr:rowOff>
    </xdr:from>
    <xdr:to>
      <xdr:col>26</xdr:col>
      <xdr:colOff>19050</xdr:colOff>
      <xdr:row>60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37731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71"/>
  <sheetViews>
    <sheetView tabSelected="1" zoomScale="75" zoomScaleNormal="75" zoomScalePageLayoutView="0" workbookViewId="0" topLeftCell="A1">
      <selection activeCell="I62" sqref="I62:AJ62"/>
    </sheetView>
  </sheetViews>
  <sheetFormatPr defaultColWidth="1.7109375" defaultRowHeight="12.75"/>
  <cols>
    <col min="1" max="55" width="1.7109375" style="0" customWidth="1"/>
    <col min="56" max="56" width="1.7109375" style="13" customWidth="1"/>
    <col min="57" max="57" width="1.7109375" style="27" customWidth="1"/>
    <col min="58" max="58" width="2.8515625" style="27" customWidth="1"/>
    <col min="59" max="59" width="2.140625" style="27" customWidth="1"/>
    <col min="60" max="60" width="2.8515625" style="27" customWidth="1"/>
    <col min="61" max="64" width="1.7109375" style="27" customWidth="1"/>
    <col min="65" max="65" width="3.7109375" style="27" customWidth="1"/>
    <col min="66" max="66" width="2.28125" style="27" customWidth="1"/>
    <col min="67" max="67" width="3.140625" style="27" customWidth="1"/>
    <col min="68" max="68" width="8.140625" style="27" bestFit="1" customWidth="1"/>
    <col min="69" max="69" width="2.28125" style="27" customWidth="1"/>
    <col min="70" max="71" width="8.140625" style="27" bestFit="1" customWidth="1"/>
    <col min="72" max="73" width="1.7109375" style="27" customWidth="1"/>
    <col min="74" max="80" width="1.7109375" style="28" customWidth="1"/>
    <col min="81" max="96" width="1.7109375" style="29" customWidth="1"/>
    <col min="97" max="16384" width="1.7109375" style="13" customWidth="1"/>
  </cols>
  <sheetData>
    <row r="1" spans="1:96" s="6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8"/>
      <c r="BW1" s="28"/>
      <c r="BX1" s="28"/>
      <c r="BY1" s="28"/>
      <c r="BZ1" s="28"/>
      <c r="CA1" s="28"/>
      <c r="CB1" s="28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</row>
    <row r="2" spans="1:96" s="6" customFormat="1" ht="33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15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8"/>
      <c r="BW2" s="28"/>
      <c r="BX2" s="28"/>
      <c r="BY2" s="28"/>
      <c r="BZ2" s="28"/>
      <c r="CA2" s="28"/>
      <c r="CB2" s="28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</row>
    <row r="3" spans="1:96" s="8" customFormat="1" ht="27">
      <c r="A3" s="89" t="s">
        <v>36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18"/>
      <c r="AR3" s="19"/>
      <c r="AS3" s="19"/>
      <c r="AT3" s="19" t="s">
        <v>25</v>
      </c>
      <c r="AU3" s="19"/>
      <c r="AV3" s="19"/>
      <c r="AW3" s="19"/>
      <c r="AX3" s="19"/>
      <c r="AY3" s="19"/>
      <c r="AZ3" s="19"/>
      <c r="BA3" s="19"/>
      <c r="BB3" s="19"/>
      <c r="BC3" s="2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31"/>
      <c r="CA3" s="31"/>
      <c r="CB3" s="31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</row>
    <row r="4" spans="1:96" s="2" customFormat="1" ht="15">
      <c r="A4" s="90" t="s">
        <v>37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21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4"/>
      <c r="BW4" s="34"/>
      <c r="BX4" s="34"/>
      <c r="BY4" s="34"/>
      <c r="BZ4" s="34"/>
      <c r="CA4" s="34"/>
      <c r="CB4" s="34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</row>
    <row r="5" spans="43:96" s="2" customFormat="1" ht="6" customHeight="1">
      <c r="AQ5" s="21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4"/>
      <c r="BW5" s="34"/>
      <c r="BX5" s="34"/>
      <c r="BY5" s="34"/>
      <c r="BZ5" s="34"/>
      <c r="CA5" s="34"/>
      <c r="CB5" s="34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</row>
    <row r="6" spans="12:96" s="2" customFormat="1" ht="15.75">
      <c r="L6" s="3" t="s">
        <v>0</v>
      </c>
      <c r="M6" s="133" t="s">
        <v>1</v>
      </c>
      <c r="N6" s="133"/>
      <c r="O6" s="133"/>
      <c r="P6" s="133"/>
      <c r="Q6" s="133"/>
      <c r="R6" s="133"/>
      <c r="S6" s="133"/>
      <c r="T6" s="133"/>
      <c r="U6" s="2" t="s">
        <v>2</v>
      </c>
      <c r="Y6" s="134">
        <v>39795</v>
      </c>
      <c r="Z6" s="134"/>
      <c r="AA6" s="134"/>
      <c r="AB6" s="134"/>
      <c r="AC6" s="134"/>
      <c r="AD6" s="134"/>
      <c r="AE6" s="134"/>
      <c r="AF6" s="134"/>
      <c r="AQ6" s="2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4"/>
      <c r="BW6" s="34"/>
      <c r="BX6" s="34"/>
      <c r="BY6" s="34"/>
      <c r="BZ6" s="34"/>
      <c r="CA6" s="34"/>
      <c r="CB6" s="34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</row>
    <row r="7" spans="43:96" s="2" customFormat="1" ht="6" customHeight="1">
      <c r="AQ7" s="21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4"/>
      <c r="BW7" s="34"/>
      <c r="BX7" s="34"/>
      <c r="BY7" s="34"/>
      <c r="BZ7" s="34"/>
      <c r="CA7" s="34"/>
      <c r="CB7" s="34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</row>
    <row r="8" spans="2:96" s="2" customFormat="1" ht="15">
      <c r="B8" s="135" t="s">
        <v>45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Q8" s="24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/>
      <c r="BW8" s="34"/>
      <c r="BX8" s="34"/>
      <c r="BY8" s="34"/>
      <c r="BZ8" s="34"/>
      <c r="CA8" s="34"/>
      <c r="CB8" s="34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</row>
    <row r="9" spans="57:96" s="2" customFormat="1" ht="6" customHeight="1"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4"/>
      <c r="BW9" s="34"/>
      <c r="BX9" s="34"/>
      <c r="BY9" s="34"/>
      <c r="BZ9" s="34"/>
      <c r="CA9" s="34"/>
      <c r="CB9" s="34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</row>
    <row r="10" spans="7:96" s="2" customFormat="1" ht="15.75">
      <c r="G10" s="5" t="s">
        <v>3</v>
      </c>
      <c r="H10" s="137">
        <v>0.375</v>
      </c>
      <c r="I10" s="137"/>
      <c r="J10" s="137"/>
      <c r="K10" s="137"/>
      <c r="L10" s="137"/>
      <c r="M10" s="6" t="s">
        <v>4</v>
      </c>
      <c r="T10" s="5" t="s">
        <v>5</v>
      </c>
      <c r="U10" s="138">
        <v>1</v>
      </c>
      <c r="V10" s="138" t="s">
        <v>6</v>
      </c>
      <c r="W10" s="14" t="s">
        <v>26</v>
      </c>
      <c r="X10" s="136">
        <v>0.005555555555555556</v>
      </c>
      <c r="Y10" s="136"/>
      <c r="Z10" s="136"/>
      <c r="AA10" s="136"/>
      <c r="AB10" s="136"/>
      <c r="AC10" s="6" t="s">
        <v>7</v>
      </c>
      <c r="AK10" s="5" t="s">
        <v>8</v>
      </c>
      <c r="AL10" s="136">
        <v>0.0006944444444444445</v>
      </c>
      <c r="AM10" s="136"/>
      <c r="AN10" s="136"/>
      <c r="AO10" s="136"/>
      <c r="AP10" s="136"/>
      <c r="AQ10" s="6" t="s">
        <v>7</v>
      </c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4"/>
      <c r="BW10" s="34"/>
      <c r="BX10" s="34"/>
      <c r="BY10" s="34"/>
      <c r="BZ10" s="34"/>
      <c r="CA10" s="34"/>
      <c r="CB10" s="34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</row>
    <row r="11" spans="1:96" s="11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8"/>
      <c r="BW11" s="28"/>
      <c r="BX11" s="28"/>
      <c r="BY11" s="28"/>
      <c r="BZ11" s="28"/>
      <c r="CA11" s="28"/>
      <c r="CB11" s="28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</row>
    <row r="12" spans="1:96" s="11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8"/>
      <c r="BW12" s="28"/>
      <c r="BX12" s="28"/>
      <c r="BY12" s="28"/>
      <c r="BZ12" s="28"/>
      <c r="CA12" s="28"/>
      <c r="CB12" s="28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</row>
    <row r="13" spans="1:96" s="11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8"/>
      <c r="BW13" s="28"/>
      <c r="BX13" s="28"/>
      <c r="BY13" s="28"/>
      <c r="BZ13" s="28"/>
      <c r="CA13" s="28"/>
      <c r="CB13" s="28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</row>
    <row r="14" spans="1:96" s="11" customFormat="1" ht="11.25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8"/>
      <c r="BW14" s="28"/>
      <c r="BX14" s="28"/>
      <c r="BY14" s="28"/>
      <c r="BZ14" s="28"/>
      <c r="CA14" s="28"/>
      <c r="CB14" s="28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</row>
    <row r="15" spans="1:96" s="11" customFormat="1" ht="18.75" customHeight="1">
      <c r="A15"/>
      <c r="J15" s="146" t="s">
        <v>30</v>
      </c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8"/>
      <c r="AV15" s="144"/>
      <c r="AW15" s="145"/>
      <c r="AX15"/>
      <c r="AY15"/>
      <c r="AZ15"/>
      <c r="BA15"/>
      <c r="BB15"/>
      <c r="BC15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8"/>
      <c r="BW15" s="28"/>
      <c r="BX15" s="28"/>
      <c r="BY15" s="28"/>
      <c r="BZ15" s="28"/>
      <c r="CA15" s="28"/>
      <c r="CB15" s="28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</row>
    <row r="16" spans="1:96" s="11" customFormat="1" ht="18.75" customHeight="1">
      <c r="A16"/>
      <c r="J16" s="139" t="s">
        <v>10</v>
      </c>
      <c r="K16" s="140"/>
      <c r="L16" s="141" t="s">
        <v>38</v>
      </c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2"/>
      <c r="AW16" s="143"/>
      <c r="AX16"/>
      <c r="AY16"/>
      <c r="AZ16"/>
      <c r="BA16"/>
      <c r="BB16"/>
      <c r="BC16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8"/>
      <c r="BX16" s="28"/>
      <c r="BY16" s="28"/>
      <c r="BZ16" s="28"/>
      <c r="CA16" s="28"/>
      <c r="CB16" s="28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</row>
    <row r="17" spans="1:96" s="11" customFormat="1" ht="18.75" customHeight="1">
      <c r="A17"/>
      <c r="J17" s="139" t="s">
        <v>11</v>
      </c>
      <c r="K17" s="140"/>
      <c r="L17" s="141" t="s">
        <v>39</v>
      </c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2"/>
      <c r="AW17" s="143"/>
      <c r="AX17"/>
      <c r="AY17"/>
      <c r="AZ17"/>
      <c r="BA17"/>
      <c r="BB17"/>
      <c r="BC1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8"/>
      <c r="BW17" s="28"/>
      <c r="BX17" s="28"/>
      <c r="BY17" s="28"/>
      <c r="BZ17" s="28"/>
      <c r="CA17" s="28"/>
      <c r="CB17" s="28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</row>
    <row r="18" spans="1:96" s="11" customFormat="1" ht="18.75" customHeight="1">
      <c r="A18"/>
      <c r="J18" s="139" t="s">
        <v>12</v>
      </c>
      <c r="K18" s="140"/>
      <c r="L18" s="141" t="s">
        <v>40</v>
      </c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2"/>
      <c r="AW18" s="143"/>
      <c r="AX18"/>
      <c r="AY18"/>
      <c r="AZ18"/>
      <c r="BA18"/>
      <c r="BB18"/>
      <c r="BC18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8"/>
      <c r="BW18" s="28"/>
      <c r="BX18" s="28"/>
      <c r="BY18" s="28"/>
      <c r="BZ18" s="28"/>
      <c r="CA18" s="28"/>
      <c r="CB18" s="28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</row>
    <row r="19" spans="1:96" s="11" customFormat="1" ht="18.75" customHeight="1">
      <c r="A19"/>
      <c r="J19" s="139" t="s">
        <v>13</v>
      </c>
      <c r="K19" s="140"/>
      <c r="L19" s="141" t="s">
        <v>41</v>
      </c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2"/>
      <c r="AW19" s="143"/>
      <c r="AX19"/>
      <c r="AY19"/>
      <c r="AZ19"/>
      <c r="BA19"/>
      <c r="BB19"/>
      <c r="BC19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8"/>
      <c r="BW19" s="28"/>
      <c r="BX19" s="28"/>
      <c r="BY19" s="28"/>
      <c r="BZ19" s="28"/>
      <c r="CA19" s="28"/>
      <c r="CB19" s="28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</row>
    <row r="20" spans="1:96" s="11" customFormat="1" ht="18.75" customHeight="1">
      <c r="A20"/>
      <c r="J20" s="139" t="s">
        <v>14</v>
      </c>
      <c r="K20" s="140"/>
      <c r="L20" s="141" t="s">
        <v>42</v>
      </c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2"/>
      <c r="AW20" s="143"/>
      <c r="AX20"/>
      <c r="AY20"/>
      <c r="AZ20"/>
      <c r="BA20"/>
      <c r="BB20"/>
      <c r="BC20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8"/>
      <c r="BW20" s="28"/>
      <c r="BX20" s="28"/>
      <c r="BY20" s="28"/>
      <c r="BZ20" s="28"/>
      <c r="CA20" s="28"/>
      <c r="CB20" s="28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</row>
    <row r="21" spans="1:96" s="11" customFormat="1" ht="18.75" customHeight="1">
      <c r="A21"/>
      <c r="J21" s="139" t="s">
        <v>28</v>
      </c>
      <c r="K21" s="140"/>
      <c r="L21" s="141" t="s">
        <v>43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2"/>
      <c r="AW21" s="143"/>
      <c r="AX21"/>
      <c r="AY21"/>
      <c r="AZ21"/>
      <c r="BA21"/>
      <c r="BB21"/>
      <c r="BC21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8"/>
      <c r="BW21" s="28"/>
      <c r="BX21" s="28"/>
      <c r="BY21" s="28"/>
      <c r="BZ21" s="28"/>
      <c r="CA21" s="28"/>
      <c r="CB21" s="28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</row>
    <row r="22" spans="1:96" s="11" customFormat="1" ht="18.75" customHeight="1">
      <c r="A22"/>
      <c r="J22" s="139" t="s">
        <v>29</v>
      </c>
      <c r="K22" s="140"/>
      <c r="L22" s="141" t="s">
        <v>44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2"/>
      <c r="AW22" s="143"/>
      <c r="AX22"/>
      <c r="AY22"/>
      <c r="AZ22"/>
      <c r="BA22"/>
      <c r="BB22"/>
      <c r="BC22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8"/>
      <c r="BW22" s="28"/>
      <c r="BX22" s="28"/>
      <c r="BY22" s="28"/>
      <c r="BZ22" s="28"/>
      <c r="CA22" s="28"/>
      <c r="CB22" s="28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</row>
    <row r="23" spans="1:96" s="11" customFormat="1" ht="18.75" customHeight="1" thickBot="1">
      <c r="A23"/>
      <c r="J23" s="149">
        <v>8</v>
      </c>
      <c r="K23" s="150"/>
      <c r="L23" s="151" t="s">
        <v>46</v>
      </c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2"/>
      <c r="AW23" s="153"/>
      <c r="AX23"/>
      <c r="AY23"/>
      <c r="AZ23"/>
      <c r="BA23"/>
      <c r="BB23"/>
      <c r="BC23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8"/>
      <c r="BW23" s="28"/>
      <c r="BX23" s="28"/>
      <c r="BY23" s="28"/>
      <c r="BZ23" s="28"/>
      <c r="CA23" s="28"/>
      <c r="CB23" s="28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</row>
    <row r="24" spans="1:96" s="11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 s="13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8"/>
      <c r="BW24" s="28"/>
      <c r="BX24" s="28"/>
      <c r="BY24" s="28"/>
      <c r="BZ24" s="28"/>
      <c r="CA24" s="28"/>
      <c r="CB24" s="28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</row>
    <row r="25" spans="1:96" s="11" customFormat="1" ht="12.75">
      <c r="A25"/>
      <c r="B25" s="1" t="s">
        <v>32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8"/>
      <c r="BW25" s="28"/>
      <c r="BX25" s="28"/>
      <c r="BY25" s="28"/>
      <c r="BZ25" s="28"/>
      <c r="CA25" s="28"/>
      <c r="CB25" s="28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</row>
    <row r="26" spans="1:96" s="11" customFormat="1" ht="11.25" customHeight="1" thickBo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8"/>
      <c r="BW26" s="28"/>
      <c r="BX26" s="28"/>
      <c r="BY26" s="28"/>
      <c r="BZ26" s="28"/>
      <c r="CA26" s="28"/>
      <c r="CB26" s="28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</row>
    <row r="27" spans="1:101" s="50" customFormat="1" ht="21.75" customHeight="1" thickBot="1">
      <c r="A27" s="4"/>
      <c r="B27" s="77" t="s">
        <v>15</v>
      </c>
      <c r="C27" s="132"/>
      <c r="D27" s="119" t="s">
        <v>16</v>
      </c>
      <c r="E27" s="78"/>
      <c r="F27" s="78"/>
      <c r="G27" s="78"/>
      <c r="H27" s="78"/>
      <c r="I27" s="132"/>
      <c r="J27" s="56"/>
      <c r="K27" s="78" t="s">
        <v>17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132"/>
      <c r="AW27" s="119" t="s">
        <v>20</v>
      </c>
      <c r="AX27" s="78"/>
      <c r="AY27" s="78"/>
      <c r="AZ27" s="78"/>
      <c r="BA27" s="132"/>
      <c r="BB27" s="119"/>
      <c r="BC27" s="79"/>
      <c r="BD27" s="12"/>
      <c r="BE27" s="36"/>
      <c r="BF27" s="37" t="s">
        <v>24</v>
      </c>
      <c r="BG27" s="38"/>
      <c r="BH27" s="38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9"/>
      <c r="BW27" s="39"/>
      <c r="BX27" s="39"/>
      <c r="BY27" s="39"/>
      <c r="BZ27" s="39"/>
      <c r="CA27" s="39"/>
      <c r="CB27" s="3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55"/>
      <c r="CT27" s="55"/>
      <c r="CU27" s="55"/>
      <c r="CV27" s="55"/>
      <c r="CW27" s="55"/>
    </row>
    <row r="28" spans="2:96" s="58" customFormat="1" ht="21.75" customHeight="1">
      <c r="B28" s="129">
        <v>1</v>
      </c>
      <c r="C28" s="107"/>
      <c r="D28" s="120">
        <f>$H$10</f>
        <v>0.375</v>
      </c>
      <c r="E28" s="121"/>
      <c r="F28" s="121"/>
      <c r="G28" s="121"/>
      <c r="H28" s="121"/>
      <c r="I28" s="122"/>
      <c r="J28" s="123" t="str">
        <f>L16</f>
        <v>SC Bad Sobernheim</v>
      </c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63" t="s">
        <v>19</v>
      </c>
      <c r="AD28" s="123" t="str">
        <f>L17</f>
        <v>SV Winterbach</v>
      </c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5"/>
      <c r="AW28" s="126">
        <v>0</v>
      </c>
      <c r="AX28" s="107"/>
      <c r="AY28" s="63" t="s">
        <v>18</v>
      </c>
      <c r="AZ28" s="107">
        <v>0</v>
      </c>
      <c r="BA28" s="108"/>
      <c r="BB28" s="109"/>
      <c r="BC28" s="110"/>
      <c r="BE28" s="59"/>
      <c r="BF28" s="76">
        <f aca="true" t="shared" si="0" ref="BF28:BF40">IF(ISBLANK(AW28),"0",IF(AW28&gt;AZ28,3,IF(AW28=AZ28,1,0)))</f>
        <v>1</v>
      </c>
      <c r="BG28" s="76" t="s">
        <v>18</v>
      </c>
      <c r="BH28" s="76">
        <f aca="true" t="shared" si="1" ref="BH28:BH40">IF(ISBLANK(AZ28),"0",IF(AZ28&gt;AW28,3,IF(AZ28=AW28,1,0)))</f>
        <v>1</v>
      </c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60"/>
      <c r="BW28" s="60"/>
      <c r="BX28" s="60"/>
      <c r="BY28" s="60"/>
      <c r="BZ28" s="60"/>
      <c r="CA28" s="60"/>
      <c r="CB28" s="60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</row>
    <row r="29" spans="1:96" s="12" customFormat="1" ht="21.75" customHeight="1">
      <c r="A29" s="4"/>
      <c r="B29" s="127">
        <v>2</v>
      </c>
      <c r="C29" s="94"/>
      <c r="D29" s="97">
        <f>D28+($U$10*$X$10+$AL$10)</f>
        <v>0.38125</v>
      </c>
      <c r="E29" s="98"/>
      <c r="F29" s="98"/>
      <c r="G29" s="98"/>
      <c r="H29" s="98"/>
      <c r="I29" s="99"/>
      <c r="J29" s="100" t="str">
        <f>L18</f>
        <v>TuS Winzenheim</v>
      </c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62" t="s">
        <v>19</v>
      </c>
      <c r="AD29" s="100" t="str">
        <f>L19</f>
        <v>TSG Planig</v>
      </c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2"/>
      <c r="AW29" s="93">
        <v>0</v>
      </c>
      <c r="AX29" s="94"/>
      <c r="AY29" s="62" t="s">
        <v>18</v>
      </c>
      <c r="AZ29" s="94">
        <v>0</v>
      </c>
      <c r="BA29" s="96"/>
      <c r="BB29" s="103"/>
      <c r="BC29" s="104"/>
      <c r="BE29" s="36"/>
      <c r="BF29" s="41">
        <f t="shared" si="0"/>
        <v>1</v>
      </c>
      <c r="BG29" s="41" t="s">
        <v>18</v>
      </c>
      <c r="BH29" s="41">
        <f t="shared" si="1"/>
        <v>1</v>
      </c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9"/>
      <c r="BW29" s="39"/>
      <c r="BX29" s="39"/>
      <c r="BY29" s="39"/>
      <c r="BZ29" s="39"/>
      <c r="CA29" s="39"/>
      <c r="CB29" s="39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</row>
    <row r="30" spans="1:96" s="12" customFormat="1" ht="21.75" customHeight="1">
      <c r="A30" s="4"/>
      <c r="B30" s="127">
        <v>3</v>
      </c>
      <c r="C30" s="94"/>
      <c r="D30" s="97">
        <f>D29+($U$10*$X$10+$AL$10)</f>
        <v>0.38749999999999996</v>
      </c>
      <c r="E30" s="98"/>
      <c r="F30" s="98"/>
      <c r="G30" s="98"/>
      <c r="H30" s="98"/>
      <c r="I30" s="99"/>
      <c r="J30" s="100" t="str">
        <f>L20</f>
        <v>Spvgg Nahbollenbach</v>
      </c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62" t="s">
        <v>19</v>
      </c>
      <c r="AD30" s="100" t="str">
        <f>L21</f>
        <v>Spvgg Ingelheim</v>
      </c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2"/>
      <c r="AW30" s="93">
        <v>0</v>
      </c>
      <c r="AX30" s="94"/>
      <c r="AY30" s="62" t="s">
        <v>18</v>
      </c>
      <c r="AZ30" s="94">
        <v>2</v>
      </c>
      <c r="BA30" s="96"/>
      <c r="BB30" s="103"/>
      <c r="BC30" s="104"/>
      <c r="BE30" s="36"/>
      <c r="BF30" s="41">
        <f t="shared" si="0"/>
        <v>0</v>
      </c>
      <c r="BG30" s="41" t="s">
        <v>18</v>
      </c>
      <c r="BH30" s="41">
        <f t="shared" si="1"/>
        <v>3</v>
      </c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9"/>
      <c r="BW30" s="39"/>
      <c r="BX30" s="39"/>
      <c r="BY30" s="39"/>
      <c r="BZ30" s="39"/>
      <c r="CA30" s="39"/>
      <c r="CB30" s="39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</row>
    <row r="31" spans="1:96" s="12" customFormat="1" ht="21.75" customHeight="1" thickBot="1">
      <c r="A31" s="4"/>
      <c r="B31" s="128">
        <v>4</v>
      </c>
      <c r="C31" s="91"/>
      <c r="D31" s="111">
        <f aca="true" t="shared" si="2" ref="D31:D57">D30+($U$10*$X$10+$AL$10)</f>
        <v>0.39374999999999993</v>
      </c>
      <c r="E31" s="112"/>
      <c r="F31" s="112"/>
      <c r="G31" s="112"/>
      <c r="H31" s="112"/>
      <c r="I31" s="113"/>
      <c r="J31" s="114" t="str">
        <f>L22</f>
        <v>Hassia Bingen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57" t="s">
        <v>19</v>
      </c>
      <c r="AD31" s="114" t="str">
        <f>L23</f>
        <v>TuS Waldböckelheim</v>
      </c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6"/>
      <c r="AW31" s="95">
        <v>2</v>
      </c>
      <c r="AX31" s="91"/>
      <c r="AY31" s="57" t="s">
        <v>18</v>
      </c>
      <c r="AZ31" s="91">
        <v>0</v>
      </c>
      <c r="BA31" s="92"/>
      <c r="BB31" s="105"/>
      <c r="BC31" s="106"/>
      <c r="BE31" s="36"/>
      <c r="BF31" s="41">
        <f t="shared" si="0"/>
        <v>3</v>
      </c>
      <c r="BG31" s="41" t="s">
        <v>18</v>
      </c>
      <c r="BH31" s="41">
        <f t="shared" si="1"/>
        <v>0</v>
      </c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9"/>
      <c r="BW31" s="39"/>
      <c r="BX31" s="39"/>
      <c r="BY31" s="39"/>
      <c r="BZ31" s="39"/>
      <c r="CA31" s="39"/>
      <c r="CB31" s="39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</row>
    <row r="32" spans="1:96" s="12" customFormat="1" ht="21.75" customHeight="1">
      <c r="A32" s="4"/>
      <c r="B32" s="129">
        <v>5</v>
      </c>
      <c r="C32" s="107"/>
      <c r="D32" s="120">
        <f t="shared" si="2"/>
        <v>0.3999999999999999</v>
      </c>
      <c r="E32" s="121"/>
      <c r="F32" s="121"/>
      <c r="G32" s="121"/>
      <c r="H32" s="121"/>
      <c r="I32" s="122"/>
      <c r="J32" s="123" t="str">
        <f>L19</f>
        <v>TSG Planig</v>
      </c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63" t="s">
        <v>19</v>
      </c>
      <c r="AD32" s="123" t="str">
        <f>L16</f>
        <v>SC Bad Sobernheim</v>
      </c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5"/>
      <c r="AW32" s="126">
        <v>0</v>
      </c>
      <c r="AX32" s="107"/>
      <c r="AY32" s="63" t="s">
        <v>18</v>
      </c>
      <c r="AZ32" s="107">
        <v>1</v>
      </c>
      <c r="BA32" s="108"/>
      <c r="BB32" s="109"/>
      <c r="BC32" s="110"/>
      <c r="BE32" s="36"/>
      <c r="BF32" s="41">
        <f t="shared" si="0"/>
        <v>0</v>
      </c>
      <c r="BG32" s="41" t="s">
        <v>18</v>
      </c>
      <c r="BH32" s="41">
        <f t="shared" si="1"/>
        <v>3</v>
      </c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9"/>
      <c r="BW32" s="39"/>
      <c r="BX32" s="39"/>
      <c r="BY32" s="39"/>
      <c r="BZ32" s="39"/>
      <c r="CA32" s="39"/>
      <c r="CB32" s="39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</row>
    <row r="33" spans="1:96" s="12" customFormat="1" ht="21.75" customHeight="1">
      <c r="A33" s="4"/>
      <c r="B33" s="127">
        <v>6</v>
      </c>
      <c r="C33" s="94"/>
      <c r="D33" s="97">
        <f t="shared" si="2"/>
        <v>0.4062499999999999</v>
      </c>
      <c r="E33" s="98"/>
      <c r="F33" s="98"/>
      <c r="G33" s="98"/>
      <c r="H33" s="98"/>
      <c r="I33" s="99"/>
      <c r="J33" s="100" t="str">
        <f>L17</f>
        <v>SV Winterbach</v>
      </c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62" t="s">
        <v>19</v>
      </c>
      <c r="AD33" s="100" t="str">
        <f>L18</f>
        <v>TuS Winzenheim</v>
      </c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2"/>
      <c r="AW33" s="93">
        <v>0</v>
      </c>
      <c r="AX33" s="94"/>
      <c r="AY33" s="62" t="s">
        <v>18</v>
      </c>
      <c r="AZ33" s="94">
        <v>0</v>
      </c>
      <c r="BA33" s="96"/>
      <c r="BB33" s="103"/>
      <c r="BC33" s="104"/>
      <c r="BE33" s="36"/>
      <c r="BF33" s="41">
        <f t="shared" si="0"/>
        <v>1</v>
      </c>
      <c r="BG33" s="41" t="s">
        <v>18</v>
      </c>
      <c r="BH33" s="41">
        <f t="shared" si="1"/>
        <v>1</v>
      </c>
      <c r="BI33" s="36"/>
      <c r="BJ33" s="36"/>
      <c r="BK33" s="27"/>
      <c r="BL33" s="27"/>
      <c r="BM33" s="27"/>
      <c r="BN33" s="27"/>
      <c r="BO33" s="27"/>
      <c r="BP33" s="27"/>
      <c r="BQ33" s="27"/>
      <c r="BR33" s="27"/>
      <c r="BS33" s="27"/>
      <c r="BT33" s="36"/>
      <c r="BU33" s="36"/>
      <c r="BV33" s="39"/>
      <c r="BW33" s="39"/>
      <c r="BX33" s="39"/>
      <c r="BY33" s="39"/>
      <c r="BZ33" s="39"/>
      <c r="CA33" s="39"/>
      <c r="CB33" s="39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</row>
    <row r="34" spans="1:96" s="12" customFormat="1" ht="21.75" customHeight="1">
      <c r="A34" s="4"/>
      <c r="B34" s="127">
        <v>7</v>
      </c>
      <c r="C34" s="94"/>
      <c r="D34" s="97">
        <f t="shared" si="2"/>
        <v>0.41249999999999987</v>
      </c>
      <c r="E34" s="98"/>
      <c r="F34" s="98"/>
      <c r="G34" s="98"/>
      <c r="H34" s="98"/>
      <c r="I34" s="99"/>
      <c r="J34" s="100" t="str">
        <f>L23</f>
        <v>TuS Waldböckelheim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62" t="s">
        <v>19</v>
      </c>
      <c r="AD34" s="100" t="str">
        <f>L20</f>
        <v>Spvgg Nahbollenbach</v>
      </c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2"/>
      <c r="AW34" s="93">
        <v>0</v>
      </c>
      <c r="AX34" s="94"/>
      <c r="AY34" s="62" t="s">
        <v>18</v>
      </c>
      <c r="AZ34" s="94">
        <v>3</v>
      </c>
      <c r="BA34" s="96"/>
      <c r="BB34" s="103"/>
      <c r="BC34" s="104"/>
      <c r="BD34" s="9"/>
      <c r="BE34" s="36"/>
      <c r="BF34" s="41">
        <f t="shared" si="0"/>
        <v>0</v>
      </c>
      <c r="BG34" s="41" t="s">
        <v>18</v>
      </c>
      <c r="BH34" s="41">
        <f t="shared" si="1"/>
        <v>3</v>
      </c>
      <c r="BI34" s="36"/>
      <c r="BJ34" s="36"/>
      <c r="BK34" s="42"/>
      <c r="BL34" s="42"/>
      <c r="BM34" s="46" t="str">
        <f>$L$22</f>
        <v>Hassia Bingen</v>
      </c>
      <c r="BN34" s="44">
        <f>COUNT($AW$31,$AZ$35,$AZ$38,$AW$41,$AZ$46,$AW$52,$AZ$57)</f>
        <v>7</v>
      </c>
      <c r="BO34" s="44">
        <f>SUM($BF$31+$BH$35+$BH$38+$BF$41+$BH$46+$BF$52+$BH$57)</f>
        <v>15</v>
      </c>
      <c r="BP34" s="44">
        <f>SUM($AW$31+$AZ$35+$AZ$38+$AW$41+$AZ$46+$AW$52+$AZ$57)</f>
        <v>8</v>
      </c>
      <c r="BQ34" s="45" t="s">
        <v>18</v>
      </c>
      <c r="BR34" s="44">
        <f>SUM($AZ$31+$AW$35+$AW$38+$AZ$41+$AW$46+$AZ$52+$AW$57)</f>
        <v>4</v>
      </c>
      <c r="BS34" s="44">
        <f aca="true" t="shared" si="3" ref="BS34:BS41">SUM(BP34-BR34)</f>
        <v>4</v>
      </c>
      <c r="BT34" s="36"/>
      <c r="BU34" s="36"/>
      <c r="BV34" s="39"/>
      <c r="BW34" s="39"/>
      <c r="BX34" s="39"/>
      <c r="BY34" s="39"/>
      <c r="BZ34" s="39"/>
      <c r="CA34" s="39"/>
      <c r="CB34" s="39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</row>
    <row r="35" spans="1:96" s="12" customFormat="1" ht="21.75" customHeight="1" thickBot="1">
      <c r="A35" s="4"/>
      <c r="B35" s="128">
        <v>8</v>
      </c>
      <c r="C35" s="91"/>
      <c r="D35" s="111">
        <f t="shared" si="2"/>
        <v>0.41874999999999984</v>
      </c>
      <c r="E35" s="112"/>
      <c r="F35" s="112"/>
      <c r="G35" s="112"/>
      <c r="H35" s="112"/>
      <c r="I35" s="113"/>
      <c r="J35" s="114" t="str">
        <f>L21</f>
        <v>Spvgg Ingelheim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57" t="s">
        <v>19</v>
      </c>
      <c r="AD35" s="114" t="str">
        <f>L22</f>
        <v>Hassia Bingen</v>
      </c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6"/>
      <c r="AW35" s="95">
        <v>0</v>
      </c>
      <c r="AX35" s="91"/>
      <c r="AY35" s="57" t="s">
        <v>18</v>
      </c>
      <c r="AZ35" s="91">
        <v>1</v>
      </c>
      <c r="BA35" s="92"/>
      <c r="BB35" s="105"/>
      <c r="BC35" s="106"/>
      <c r="BD35" s="9"/>
      <c r="BE35" s="36"/>
      <c r="BF35" s="41">
        <f t="shared" si="0"/>
        <v>0</v>
      </c>
      <c r="BG35" s="41" t="s">
        <v>18</v>
      </c>
      <c r="BH35" s="41">
        <f t="shared" si="1"/>
        <v>3</v>
      </c>
      <c r="BI35" s="36"/>
      <c r="BJ35" s="36"/>
      <c r="BK35" s="42"/>
      <c r="BL35" s="42"/>
      <c r="BM35" s="46" t="str">
        <f>$L$20</f>
        <v>Spvgg Nahbollenbach</v>
      </c>
      <c r="BN35" s="44">
        <f>COUNT($AW$30,$AZ$34,$AW$36,$AZ$41,$AW$49,$AW$53,$AZ$56)</f>
        <v>7</v>
      </c>
      <c r="BO35" s="44">
        <f>SUM($BF$30+$BH$34+$BF$36+$BH$41+$BF$49+$BF$53+$BH$56)</f>
        <v>15</v>
      </c>
      <c r="BP35" s="44">
        <f>SUM($AW$30+$AZ$34+$AW$36+$AZ$41+$AW$49+$AW$53+$AZ$56)</f>
        <v>11</v>
      </c>
      <c r="BQ35" s="45" t="s">
        <v>18</v>
      </c>
      <c r="BR35" s="44">
        <f>SUM($AZ$30+$AW$34+$AZ$36+$AW$41+$AZ$49+$AZ$53+$AW$56)</f>
        <v>9</v>
      </c>
      <c r="BS35" s="44">
        <f t="shared" si="3"/>
        <v>2</v>
      </c>
      <c r="BT35" s="36"/>
      <c r="BU35" s="36"/>
      <c r="BV35" s="39"/>
      <c r="BW35" s="39"/>
      <c r="BX35" s="39"/>
      <c r="BY35" s="39"/>
      <c r="BZ35" s="39"/>
      <c r="CA35" s="39"/>
      <c r="CB35" s="39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</row>
    <row r="36" spans="1:96" s="12" customFormat="1" ht="21.75" customHeight="1">
      <c r="A36" s="4"/>
      <c r="B36" s="129">
        <v>9</v>
      </c>
      <c r="C36" s="107"/>
      <c r="D36" s="120">
        <f t="shared" si="2"/>
        <v>0.4249999999999998</v>
      </c>
      <c r="E36" s="121"/>
      <c r="F36" s="121"/>
      <c r="G36" s="121"/>
      <c r="H36" s="121"/>
      <c r="I36" s="122"/>
      <c r="J36" s="123" t="str">
        <f>L20</f>
        <v>Spvgg Nahbollenbach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63" t="s">
        <v>19</v>
      </c>
      <c r="AD36" s="123" t="str">
        <f>L19</f>
        <v>TSG Planig</v>
      </c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5"/>
      <c r="AW36" s="126">
        <v>2</v>
      </c>
      <c r="AX36" s="107"/>
      <c r="AY36" s="63" t="s">
        <v>18</v>
      </c>
      <c r="AZ36" s="107">
        <v>1</v>
      </c>
      <c r="BA36" s="108"/>
      <c r="BB36" s="109"/>
      <c r="BC36" s="110"/>
      <c r="BD36" s="9"/>
      <c r="BE36" s="36"/>
      <c r="BF36" s="41">
        <f t="shared" si="0"/>
        <v>3</v>
      </c>
      <c r="BG36" s="41" t="s">
        <v>18</v>
      </c>
      <c r="BH36" s="41">
        <f t="shared" si="1"/>
        <v>0</v>
      </c>
      <c r="BI36" s="36"/>
      <c r="BJ36" s="36"/>
      <c r="BK36" s="42"/>
      <c r="BL36" s="42"/>
      <c r="BM36" s="46" t="str">
        <f>$L$21</f>
        <v>Spvgg Ingelheim</v>
      </c>
      <c r="BN36" s="44">
        <f>COUNT($AZ$30,$AW$35,$AW$39,$AZ$43,$AZ$48,$AW$51,$AZ$54)</f>
        <v>7</v>
      </c>
      <c r="BO36" s="44">
        <f>SUM($BH$30+$BF$35+$BF$39+$BH$43+$BH$48+$BF$51+$BH$54)</f>
        <v>13</v>
      </c>
      <c r="BP36" s="44">
        <f>SUM($AZ$30+$AW$35+$AW$39+$AZ$43+$AZ$48+$AW$51+$AZ$54)</f>
        <v>9</v>
      </c>
      <c r="BQ36" s="45" t="s">
        <v>18</v>
      </c>
      <c r="BR36" s="44">
        <f>SUM($AW$30+$AZ$35+$AZ$39+$AW$43+$AW$48+$AZ$51+$AW$54)</f>
        <v>4</v>
      </c>
      <c r="BS36" s="44">
        <f t="shared" si="3"/>
        <v>5</v>
      </c>
      <c r="BT36" s="36"/>
      <c r="BU36" s="36"/>
      <c r="BV36" s="39"/>
      <c r="BW36" s="39"/>
      <c r="BX36" s="39"/>
      <c r="BY36" s="39"/>
      <c r="BZ36" s="39"/>
      <c r="CA36" s="39"/>
      <c r="CB36" s="39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</row>
    <row r="37" spans="1:96" s="12" customFormat="1" ht="21.75" customHeight="1">
      <c r="A37" s="4"/>
      <c r="B37" s="127">
        <v>10</v>
      </c>
      <c r="C37" s="94"/>
      <c r="D37" s="97">
        <f t="shared" si="2"/>
        <v>0.4312499999999998</v>
      </c>
      <c r="E37" s="98"/>
      <c r="F37" s="98"/>
      <c r="G37" s="98"/>
      <c r="H37" s="98"/>
      <c r="I37" s="99"/>
      <c r="J37" s="100" t="str">
        <f>L16</f>
        <v>SC Bad Sobernheim</v>
      </c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62" t="s">
        <v>19</v>
      </c>
      <c r="AD37" s="100" t="str">
        <f>L18</f>
        <v>TuS Winzenheim</v>
      </c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2"/>
      <c r="AW37" s="93">
        <v>0</v>
      </c>
      <c r="AX37" s="94"/>
      <c r="AY37" s="62" t="s">
        <v>18</v>
      </c>
      <c r="AZ37" s="94">
        <v>0</v>
      </c>
      <c r="BA37" s="96"/>
      <c r="BB37" s="103"/>
      <c r="BC37" s="104"/>
      <c r="BD37" s="9"/>
      <c r="BE37" s="36"/>
      <c r="BF37" s="41">
        <f t="shared" si="0"/>
        <v>1</v>
      </c>
      <c r="BG37" s="41" t="s">
        <v>18</v>
      </c>
      <c r="BH37" s="41">
        <f t="shared" si="1"/>
        <v>1</v>
      </c>
      <c r="BI37" s="36"/>
      <c r="BJ37" s="36"/>
      <c r="BK37" s="42"/>
      <c r="BL37" s="42"/>
      <c r="BM37" s="43" t="str">
        <f>$L$16</f>
        <v>SC Bad Sobernheim</v>
      </c>
      <c r="BN37" s="44">
        <f>COUNT($AW$28,$AZ$32,$AW$37,$AZ$42,$AW$48,$AZ$53,$AW$57)</f>
        <v>7</v>
      </c>
      <c r="BO37" s="44">
        <f>SUM($BF$28+$BH$32+$BF$37+$BH$42+$BF$48+$BH$53+$BF$57)</f>
        <v>11</v>
      </c>
      <c r="BP37" s="44">
        <f>SUM($AW$28+$AZ$32+$AW$37+$AZ$42+$AW$48+$AZ$53+$AW$57)</f>
        <v>11</v>
      </c>
      <c r="BQ37" s="45" t="s">
        <v>18</v>
      </c>
      <c r="BR37" s="44">
        <f>SUM($AZ$28+$AW$32+$AZ$37+$AW$42+$AZ$48+$AW$53+$AZ$57)</f>
        <v>3</v>
      </c>
      <c r="BS37" s="44">
        <f t="shared" si="3"/>
        <v>8</v>
      </c>
      <c r="BT37" s="36"/>
      <c r="BU37" s="36"/>
      <c r="BV37" s="39"/>
      <c r="BW37" s="39"/>
      <c r="BX37" s="39"/>
      <c r="BY37" s="39"/>
      <c r="BZ37" s="39"/>
      <c r="CA37" s="39"/>
      <c r="CB37" s="39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</row>
    <row r="38" spans="1:96" s="12" customFormat="1" ht="21.75" customHeight="1">
      <c r="A38" s="4"/>
      <c r="B38" s="127">
        <v>11</v>
      </c>
      <c r="C38" s="94"/>
      <c r="D38" s="97">
        <f t="shared" si="2"/>
        <v>0.4374999999999998</v>
      </c>
      <c r="E38" s="98"/>
      <c r="F38" s="98"/>
      <c r="G38" s="98"/>
      <c r="H38" s="98"/>
      <c r="I38" s="99"/>
      <c r="J38" s="100" t="str">
        <f>L17</f>
        <v>SV Winterbach</v>
      </c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62" t="s">
        <v>19</v>
      </c>
      <c r="AD38" s="100" t="str">
        <f>L22</f>
        <v>Hassia Bingen</v>
      </c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2"/>
      <c r="AW38" s="93">
        <v>0</v>
      </c>
      <c r="AX38" s="94"/>
      <c r="AY38" s="62" t="s">
        <v>18</v>
      </c>
      <c r="AZ38" s="94">
        <v>2</v>
      </c>
      <c r="BA38" s="96"/>
      <c r="BB38" s="103"/>
      <c r="BC38" s="104"/>
      <c r="BD38" s="9"/>
      <c r="BE38" s="36"/>
      <c r="BF38" s="41">
        <f t="shared" si="0"/>
        <v>0</v>
      </c>
      <c r="BG38" s="41" t="s">
        <v>18</v>
      </c>
      <c r="BH38" s="41">
        <f t="shared" si="1"/>
        <v>3</v>
      </c>
      <c r="BI38" s="36"/>
      <c r="BJ38" s="36"/>
      <c r="BK38" s="42"/>
      <c r="BL38" s="42"/>
      <c r="BM38" s="46" t="str">
        <f>$L$18</f>
        <v>TuS Winzenheim</v>
      </c>
      <c r="BN38" s="44">
        <f>COUNT($AW$29,$AZ$33,$AZ$37,$AW$43,$AZ$49,$AZ$52,$AW$55)</f>
        <v>7</v>
      </c>
      <c r="BO38" s="44">
        <f>SUM($BF$29+$BH$33+$BH$37+$BF$43+$BH$49+$BH$52+$BF$55)</f>
        <v>9</v>
      </c>
      <c r="BP38" s="44">
        <f>SUM($AW$29+$AZ$33+$AZ$37+$AW$43+$AZ$49+$AZ$52+$AW$55)</f>
        <v>2</v>
      </c>
      <c r="BQ38" s="45" t="s">
        <v>18</v>
      </c>
      <c r="BR38" s="44">
        <f>SUM($AZ$29+$AW$33+$AW$37+$AZ$43+$AW$49+$AW$52+$AZ$55)</f>
        <v>3</v>
      </c>
      <c r="BS38" s="44">
        <f t="shared" si="3"/>
        <v>-1</v>
      </c>
      <c r="BT38" s="36"/>
      <c r="BU38" s="36"/>
      <c r="BV38" s="39"/>
      <c r="BW38" s="39"/>
      <c r="BX38" s="39"/>
      <c r="BY38" s="39"/>
      <c r="BZ38" s="39"/>
      <c r="CA38" s="39"/>
      <c r="CB38" s="39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</row>
    <row r="39" spans="1:96" s="12" customFormat="1" ht="21.75" customHeight="1" thickBot="1">
      <c r="A39" s="4"/>
      <c r="B39" s="128">
        <v>12</v>
      </c>
      <c r="C39" s="91"/>
      <c r="D39" s="111">
        <f t="shared" si="2"/>
        <v>0.44374999999999976</v>
      </c>
      <c r="E39" s="112"/>
      <c r="F39" s="112"/>
      <c r="G39" s="112"/>
      <c r="H39" s="112"/>
      <c r="I39" s="113"/>
      <c r="J39" s="114" t="str">
        <f>L21</f>
        <v>Spvgg Ingelheim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57" t="s">
        <v>19</v>
      </c>
      <c r="AD39" s="114" t="str">
        <f>L23</f>
        <v>TuS Waldböckelheim</v>
      </c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6"/>
      <c r="AW39" s="95">
        <v>2</v>
      </c>
      <c r="AX39" s="91"/>
      <c r="AY39" s="57" t="s">
        <v>18</v>
      </c>
      <c r="AZ39" s="91">
        <v>0</v>
      </c>
      <c r="BA39" s="92"/>
      <c r="BB39" s="105"/>
      <c r="BC39" s="106"/>
      <c r="BD39" s="9"/>
      <c r="BE39" s="36"/>
      <c r="BF39" s="41">
        <f t="shared" si="0"/>
        <v>3</v>
      </c>
      <c r="BG39" s="41" t="s">
        <v>18</v>
      </c>
      <c r="BH39" s="41">
        <f t="shared" si="1"/>
        <v>0</v>
      </c>
      <c r="BI39" s="36"/>
      <c r="BJ39" s="36"/>
      <c r="BK39" s="36"/>
      <c r="BL39" s="36"/>
      <c r="BM39" s="46" t="str">
        <f>$L$19</f>
        <v>TSG Planig</v>
      </c>
      <c r="BN39" s="44">
        <f>COUNT($AZ$29,$AW$32,$AZ$36,$AW$40,$AW$46,$AZ$50,$AW$54)</f>
        <v>7</v>
      </c>
      <c r="BO39" s="44">
        <f>SUM($BH$29+$BF$32+$BH$36+$BF$40+$BF$46+$BH$50+$BF$54)</f>
        <v>8</v>
      </c>
      <c r="BP39" s="44">
        <f>SUM($AZ$29+$AW$32+$AZ$36+$AW$40+$AW$46+$AZ$50+$AW$54)</f>
        <v>5</v>
      </c>
      <c r="BQ39" s="45" t="s">
        <v>18</v>
      </c>
      <c r="BR39" s="44">
        <f>SUM($AW$29+$AZ$32+$AW$36+$AZ$40+$AZ$46+$AW$50+$AZ$54)</f>
        <v>6</v>
      </c>
      <c r="BS39" s="44">
        <f t="shared" si="3"/>
        <v>-1</v>
      </c>
      <c r="BT39" s="36"/>
      <c r="BU39" s="36"/>
      <c r="BV39" s="39"/>
      <c r="BW39" s="39"/>
      <c r="BX39" s="39"/>
      <c r="BY39" s="39"/>
      <c r="BZ39" s="39"/>
      <c r="CA39" s="39"/>
      <c r="CB39" s="39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</row>
    <row r="40" spans="1:96" s="12" customFormat="1" ht="21.75" customHeight="1">
      <c r="A40" s="4"/>
      <c r="B40" s="129">
        <v>13</v>
      </c>
      <c r="C40" s="107"/>
      <c r="D40" s="120">
        <f t="shared" si="2"/>
        <v>0.44999999999999973</v>
      </c>
      <c r="E40" s="121"/>
      <c r="F40" s="121"/>
      <c r="G40" s="121"/>
      <c r="H40" s="121"/>
      <c r="I40" s="122"/>
      <c r="J40" s="123" t="str">
        <f>L19</f>
        <v>TSG Planig</v>
      </c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63" t="s">
        <v>19</v>
      </c>
      <c r="AD40" s="123" t="str">
        <f>L17</f>
        <v>SV Winterbach</v>
      </c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5"/>
      <c r="AW40" s="126">
        <v>0</v>
      </c>
      <c r="AX40" s="107"/>
      <c r="AY40" s="63" t="s">
        <v>18</v>
      </c>
      <c r="AZ40" s="107">
        <v>0</v>
      </c>
      <c r="BA40" s="108"/>
      <c r="BB40" s="109"/>
      <c r="BC40" s="110"/>
      <c r="BD40" s="9"/>
      <c r="BE40" s="36"/>
      <c r="BF40" s="41">
        <f t="shared" si="0"/>
        <v>1</v>
      </c>
      <c r="BG40" s="41" t="s">
        <v>18</v>
      </c>
      <c r="BH40" s="41">
        <f t="shared" si="1"/>
        <v>1</v>
      </c>
      <c r="BI40" s="36"/>
      <c r="BJ40" s="27"/>
      <c r="BK40" s="27"/>
      <c r="BL40" s="27"/>
      <c r="BM40" s="46" t="str">
        <f>$L$17</f>
        <v>SV Winterbach</v>
      </c>
      <c r="BN40" s="44">
        <f>COUNT($AZ$28,$AW$33,$AW$38,$AZ$40,$AW$47,$AZ$51,$AW$56)</f>
        <v>7</v>
      </c>
      <c r="BO40" s="44">
        <f>SUM($BH$28+$BF$33+$BF$38+$BH$40+$BF$47+$BH$51+$BF$56)</f>
        <v>7</v>
      </c>
      <c r="BP40" s="44">
        <f>SUM($AZ$28+$AW$33+$AW$38+$AZ$40+$AW$47+$AZ$51+$AW$56)</f>
        <v>4</v>
      </c>
      <c r="BQ40" s="45" t="s">
        <v>18</v>
      </c>
      <c r="BR40" s="44">
        <f>SUM($AW$28+$AZ$33+$AZ$38+$AW$40+$AZ$47+$AW$51+$AZ$56)</f>
        <v>5</v>
      </c>
      <c r="BS40" s="44">
        <f t="shared" si="3"/>
        <v>-1</v>
      </c>
      <c r="BT40" s="36"/>
      <c r="BU40" s="36"/>
      <c r="BV40" s="39"/>
      <c r="BW40" s="39"/>
      <c r="BX40" s="39"/>
      <c r="BY40" s="39"/>
      <c r="BZ40" s="39"/>
      <c r="CA40" s="39"/>
      <c r="CB40" s="39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</row>
    <row r="41" spans="1:96" s="12" customFormat="1" ht="21.75" customHeight="1">
      <c r="A41" s="4"/>
      <c r="B41" s="127">
        <v>14</v>
      </c>
      <c r="C41" s="94"/>
      <c r="D41" s="97">
        <f t="shared" si="2"/>
        <v>0.4562499999999997</v>
      </c>
      <c r="E41" s="98"/>
      <c r="F41" s="98"/>
      <c r="G41" s="98"/>
      <c r="H41" s="98"/>
      <c r="I41" s="99"/>
      <c r="J41" s="100" t="str">
        <f>L22</f>
        <v>Hassia Bingen</v>
      </c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62" t="s">
        <v>19</v>
      </c>
      <c r="AD41" s="100" t="str">
        <f>L20</f>
        <v>Spvgg Nahbollenbach</v>
      </c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2"/>
      <c r="AW41" s="93">
        <v>0</v>
      </c>
      <c r="AX41" s="94"/>
      <c r="AY41" s="62" t="s">
        <v>18</v>
      </c>
      <c r="AZ41" s="94">
        <v>2</v>
      </c>
      <c r="BA41" s="96"/>
      <c r="BB41" s="103"/>
      <c r="BC41" s="104"/>
      <c r="BD41" s="9"/>
      <c r="BE41" s="36"/>
      <c r="BF41" s="41">
        <f aca="true" t="shared" si="4" ref="BF41:BF57">IF(ISBLANK(AW41),"0",IF(AW41&gt;AZ41,3,IF(AW41=AZ41,1,0)))</f>
        <v>0</v>
      </c>
      <c r="BG41" s="41" t="s">
        <v>18</v>
      </c>
      <c r="BH41" s="41">
        <f aca="true" t="shared" si="5" ref="BH41:BH57">IF(ISBLANK(AZ41),"0",IF(AZ41&gt;AW41,3,IF(AZ41=AW41,1,0)))</f>
        <v>3</v>
      </c>
      <c r="BI41" s="36"/>
      <c r="BJ41" s="27"/>
      <c r="BK41" s="27"/>
      <c r="BL41" s="27"/>
      <c r="BM41" s="46" t="str">
        <f>$L$23</f>
        <v>TuS Waldböckelheim</v>
      </c>
      <c r="BN41" s="44">
        <f>COUNT($AZ$31,$AW$34,$AZ$39,$AW$42,$AZ$47,$AW$50,$AZ$55)</f>
        <v>7</v>
      </c>
      <c r="BO41" s="44">
        <f>SUM($BH$31+$BF$34+$BH$39+$BF$42+$BH$47+$BF$50+$BH$55)</f>
        <v>0</v>
      </c>
      <c r="BP41" s="44">
        <f>SUM($AZ$31+$AW$34+$AZ$39+$AW$42+$AZ$47+$AW$50+$AZ$55)</f>
        <v>0</v>
      </c>
      <c r="BQ41" s="45" t="s">
        <v>18</v>
      </c>
      <c r="BR41" s="44">
        <f>SUM($AW$31+$AZ$34+$AW$39+$AZ$42+$AW$47+$AZ$50+$AW$55)</f>
        <v>16</v>
      </c>
      <c r="BS41" s="44">
        <f t="shared" si="3"/>
        <v>-16</v>
      </c>
      <c r="BT41" s="36"/>
      <c r="BU41" s="36"/>
      <c r="BV41" s="39"/>
      <c r="BW41" s="39"/>
      <c r="BX41" s="39"/>
      <c r="BY41" s="39"/>
      <c r="BZ41" s="39"/>
      <c r="CA41" s="39"/>
      <c r="CB41" s="39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</row>
    <row r="42" spans="1:96" s="12" customFormat="1" ht="21.75" customHeight="1">
      <c r="A42" s="4"/>
      <c r="B42" s="127">
        <v>15</v>
      </c>
      <c r="C42" s="94"/>
      <c r="D42" s="97">
        <f t="shared" si="2"/>
        <v>0.4624999999999997</v>
      </c>
      <c r="E42" s="98"/>
      <c r="F42" s="98"/>
      <c r="G42" s="98"/>
      <c r="H42" s="98"/>
      <c r="I42" s="99"/>
      <c r="J42" s="100" t="str">
        <f>L23</f>
        <v>TuS Waldböckelheim</v>
      </c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62" t="s">
        <v>19</v>
      </c>
      <c r="AD42" s="100" t="str">
        <f>L16</f>
        <v>SC Bad Sobernheim</v>
      </c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2"/>
      <c r="AW42" s="93">
        <v>0</v>
      </c>
      <c r="AX42" s="94"/>
      <c r="AY42" s="62" t="s">
        <v>18</v>
      </c>
      <c r="AZ42" s="94">
        <v>4</v>
      </c>
      <c r="BA42" s="96"/>
      <c r="BB42" s="103"/>
      <c r="BC42" s="104"/>
      <c r="BD42" s="9"/>
      <c r="BE42" s="36"/>
      <c r="BF42" s="41">
        <f t="shared" si="4"/>
        <v>0</v>
      </c>
      <c r="BG42" s="41" t="s">
        <v>18</v>
      </c>
      <c r="BH42" s="41">
        <f t="shared" si="5"/>
        <v>3</v>
      </c>
      <c r="BI42" s="36"/>
      <c r="BJ42" s="27"/>
      <c r="BK42" s="27"/>
      <c r="BL42" s="27"/>
      <c r="BM42" s="46"/>
      <c r="BN42" s="44"/>
      <c r="BO42" s="44"/>
      <c r="BP42" s="44"/>
      <c r="BQ42" s="45"/>
      <c r="BR42" s="44"/>
      <c r="BS42" s="44"/>
      <c r="BT42" s="36"/>
      <c r="BU42" s="36"/>
      <c r="BV42" s="39"/>
      <c r="BW42" s="39"/>
      <c r="BX42" s="39"/>
      <c r="BY42" s="39"/>
      <c r="BZ42" s="39"/>
      <c r="CA42" s="39"/>
      <c r="CB42" s="39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</row>
    <row r="43" spans="1:96" s="12" customFormat="1" ht="21.75" customHeight="1" thickBot="1">
      <c r="A43" s="4"/>
      <c r="B43" s="130">
        <v>16</v>
      </c>
      <c r="C43" s="131"/>
      <c r="D43" s="184">
        <f>D42+($U$10*$X$10+$AL$10)</f>
        <v>0.46874999999999967</v>
      </c>
      <c r="E43" s="185"/>
      <c r="F43" s="185"/>
      <c r="G43" s="185"/>
      <c r="H43" s="185"/>
      <c r="I43" s="186"/>
      <c r="J43" s="179" t="str">
        <f>L18</f>
        <v>TuS Winzenheim</v>
      </c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72" t="s">
        <v>19</v>
      </c>
      <c r="AD43" s="179" t="str">
        <f>L21</f>
        <v>Spvgg Ingelheim</v>
      </c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1"/>
      <c r="AW43" s="182">
        <v>1</v>
      </c>
      <c r="AX43" s="131"/>
      <c r="AY43" s="72" t="s">
        <v>18</v>
      </c>
      <c r="AZ43" s="131">
        <v>0</v>
      </c>
      <c r="BA43" s="183"/>
      <c r="BB43" s="117"/>
      <c r="BC43" s="118"/>
      <c r="BD43" s="9"/>
      <c r="BE43" s="36"/>
      <c r="BF43" s="41">
        <f t="shared" si="4"/>
        <v>3</v>
      </c>
      <c r="BG43" s="41" t="s">
        <v>18</v>
      </c>
      <c r="BH43" s="41">
        <f t="shared" si="5"/>
        <v>0</v>
      </c>
      <c r="BI43" s="36"/>
      <c r="BJ43" s="27"/>
      <c r="BK43" s="27"/>
      <c r="BL43" s="27"/>
      <c r="BM43" s="46"/>
      <c r="BN43" s="44"/>
      <c r="BO43" s="44"/>
      <c r="BP43" s="44"/>
      <c r="BQ43" s="45"/>
      <c r="BR43" s="44"/>
      <c r="BS43" s="44"/>
      <c r="BT43" s="36"/>
      <c r="BU43" s="36"/>
      <c r="BV43" s="39"/>
      <c r="BW43" s="39"/>
      <c r="BX43" s="39"/>
      <c r="BY43" s="39"/>
      <c r="BZ43" s="39"/>
      <c r="CA43" s="39"/>
      <c r="CB43" s="39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</row>
    <row r="44" spans="1:96" s="71" customFormat="1" ht="18" customHeight="1" thickBot="1">
      <c r="A44" s="67"/>
      <c r="B44" s="66"/>
      <c r="C44" s="66"/>
      <c r="D44" s="68"/>
      <c r="E44" s="64"/>
      <c r="F44" s="64"/>
      <c r="G44" s="64"/>
      <c r="H44" s="64"/>
      <c r="I44" s="64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4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6"/>
      <c r="AX44" s="66"/>
      <c r="AY44" s="64"/>
      <c r="AZ44" s="66"/>
      <c r="BA44" s="66"/>
      <c r="BB44" s="64"/>
      <c r="BC44" s="64"/>
      <c r="BD44" s="69"/>
      <c r="BE44" s="36"/>
      <c r="BF44" s="41"/>
      <c r="BG44" s="41"/>
      <c r="BH44" s="41"/>
      <c r="BI44" s="36"/>
      <c r="BJ44" s="27"/>
      <c r="BK44" s="27"/>
      <c r="BL44" s="27"/>
      <c r="BM44" s="46"/>
      <c r="BN44" s="44"/>
      <c r="BO44" s="44"/>
      <c r="BP44" s="44"/>
      <c r="BQ44" s="45"/>
      <c r="BR44" s="44"/>
      <c r="BS44" s="44"/>
      <c r="BT44" s="36"/>
      <c r="BU44" s="36"/>
      <c r="BV44" s="36"/>
      <c r="BW44" s="36"/>
      <c r="BX44" s="36"/>
      <c r="BY44" s="36"/>
      <c r="BZ44" s="36"/>
      <c r="CA44" s="36"/>
      <c r="CB44" s="36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</row>
    <row r="45" spans="1:96" s="71" customFormat="1" ht="21.75" customHeight="1" thickBot="1">
      <c r="A45" s="67"/>
      <c r="B45" s="77" t="s">
        <v>15</v>
      </c>
      <c r="C45" s="132"/>
      <c r="D45" s="119" t="s">
        <v>16</v>
      </c>
      <c r="E45" s="78"/>
      <c r="F45" s="78"/>
      <c r="G45" s="78"/>
      <c r="H45" s="78"/>
      <c r="I45" s="132"/>
      <c r="J45" s="56"/>
      <c r="K45" s="78" t="s">
        <v>17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132"/>
      <c r="AW45" s="119" t="s">
        <v>20</v>
      </c>
      <c r="AX45" s="78"/>
      <c r="AY45" s="78"/>
      <c r="AZ45" s="78"/>
      <c r="BA45" s="132"/>
      <c r="BB45" s="119" t="s">
        <v>27</v>
      </c>
      <c r="BC45" s="79"/>
      <c r="BD45" s="69"/>
      <c r="BE45" s="36"/>
      <c r="BF45" s="41"/>
      <c r="BG45" s="41"/>
      <c r="BH45" s="41"/>
      <c r="BI45" s="36"/>
      <c r="BJ45" s="27"/>
      <c r="BK45" s="27"/>
      <c r="BL45" s="27"/>
      <c r="BM45" s="46"/>
      <c r="BN45" s="44"/>
      <c r="BO45" s="44"/>
      <c r="BP45" s="44"/>
      <c r="BQ45" s="45"/>
      <c r="BR45" s="44"/>
      <c r="BS45" s="44"/>
      <c r="BT45" s="36"/>
      <c r="BU45" s="36"/>
      <c r="BV45" s="36"/>
      <c r="BW45" s="36"/>
      <c r="BX45" s="36"/>
      <c r="BY45" s="36"/>
      <c r="BZ45" s="36"/>
      <c r="CA45" s="36"/>
      <c r="CB45" s="36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</row>
    <row r="46" spans="1:96" s="12" customFormat="1" ht="21.75" customHeight="1">
      <c r="A46" s="4"/>
      <c r="B46" s="129">
        <v>17</v>
      </c>
      <c r="C46" s="107"/>
      <c r="D46" s="120">
        <f>D43+($U$10*$X$10+$AL$10)</f>
        <v>0.47499999999999964</v>
      </c>
      <c r="E46" s="121"/>
      <c r="F46" s="121"/>
      <c r="G46" s="121"/>
      <c r="H46" s="121"/>
      <c r="I46" s="122"/>
      <c r="J46" s="123" t="str">
        <f>L19</f>
        <v>TSG Planig</v>
      </c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63" t="s">
        <v>19</v>
      </c>
      <c r="AD46" s="123" t="str">
        <f>L22</f>
        <v>Hassia Bingen</v>
      </c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5"/>
      <c r="AW46" s="126">
        <v>2</v>
      </c>
      <c r="AX46" s="107"/>
      <c r="AY46" s="63" t="s">
        <v>18</v>
      </c>
      <c r="AZ46" s="107">
        <v>1</v>
      </c>
      <c r="BA46" s="108"/>
      <c r="BB46" s="109"/>
      <c r="BC46" s="110"/>
      <c r="BD46" s="9"/>
      <c r="BE46" s="36"/>
      <c r="BF46" s="41">
        <f t="shared" si="4"/>
        <v>3</v>
      </c>
      <c r="BG46" s="41" t="s">
        <v>18</v>
      </c>
      <c r="BH46" s="41">
        <f t="shared" si="5"/>
        <v>0</v>
      </c>
      <c r="BI46" s="36"/>
      <c r="BJ46" s="27"/>
      <c r="BK46" s="27"/>
      <c r="BL46" s="27"/>
      <c r="BM46" s="46"/>
      <c r="BN46" s="44"/>
      <c r="BO46" s="44"/>
      <c r="BP46" s="44"/>
      <c r="BQ46" s="45"/>
      <c r="BR46" s="44"/>
      <c r="BS46" s="44"/>
      <c r="BT46" s="36"/>
      <c r="BU46" s="36"/>
      <c r="BV46" s="39"/>
      <c r="BW46" s="39"/>
      <c r="BX46" s="39"/>
      <c r="BY46" s="39"/>
      <c r="BZ46" s="39"/>
      <c r="CA46" s="39"/>
      <c r="CB46" s="39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</row>
    <row r="47" spans="1:96" s="12" customFormat="1" ht="21.75" customHeight="1">
      <c r="A47" s="4"/>
      <c r="B47" s="127">
        <v>18</v>
      </c>
      <c r="C47" s="94"/>
      <c r="D47" s="97">
        <f t="shared" si="2"/>
        <v>0.4812499999999996</v>
      </c>
      <c r="E47" s="98"/>
      <c r="F47" s="98"/>
      <c r="G47" s="98"/>
      <c r="H47" s="98"/>
      <c r="I47" s="99"/>
      <c r="J47" s="100" t="str">
        <f>L17</f>
        <v>SV Winterbach</v>
      </c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62" t="s">
        <v>19</v>
      </c>
      <c r="AD47" s="100" t="str">
        <f>L23</f>
        <v>TuS Waldböckelheim</v>
      </c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2"/>
      <c r="AW47" s="93">
        <v>2</v>
      </c>
      <c r="AX47" s="94"/>
      <c r="AY47" s="62" t="s">
        <v>18</v>
      </c>
      <c r="AZ47" s="94">
        <v>0</v>
      </c>
      <c r="BA47" s="96"/>
      <c r="BB47" s="103"/>
      <c r="BC47" s="104"/>
      <c r="BD47" s="9"/>
      <c r="BE47" s="36"/>
      <c r="BF47" s="41">
        <f t="shared" si="4"/>
        <v>3</v>
      </c>
      <c r="BG47" s="41" t="s">
        <v>18</v>
      </c>
      <c r="BH47" s="41">
        <f t="shared" si="5"/>
        <v>0</v>
      </c>
      <c r="BI47" s="36"/>
      <c r="BJ47" s="27"/>
      <c r="BK47" s="27"/>
      <c r="BL47" s="27"/>
      <c r="BM47" s="46"/>
      <c r="BN47" s="44"/>
      <c r="BO47" s="44"/>
      <c r="BP47" s="44"/>
      <c r="BQ47" s="45"/>
      <c r="BR47" s="44"/>
      <c r="BS47" s="44"/>
      <c r="BT47" s="36"/>
      <c r="BU47" s="36"/>
      <c r="BV47" s="39"/>
      <c r="BW47" s="39"/>
      <c r="BX47" s="39"/>
      <c r="BY47" s="39"/>
      <c r="BZ47" s="39"/>
      <c r="CA47" s="39"/>
      <c r="CB47" s="39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</row>
    <row r="48" spans="1:96" s="12" customFormat="1" ht="21.75" customHeight="1">
      <c r="A48" s="4"/>
      <c r="B48" s="127">
        <v>19</v>
      </c>
      <c r="C48" s="94"/>
      <c r="D48" s="97">
        <f t="shared" si="2"/>
        <v>0.4874999999999996</v>
      </c>
      <c r="E48" s="98"/>
      <c r="F48" s="98"/>
      <c r="G48" s="98"/>
      <c r="H48" s="98"/>
      <c r="I48" s="99"/>
      <c r="J48" s="100" t="str">
        <f>L16</f>
        <v>SC Bad Sobernheim</v>
      </c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62" t="s">
        <v>19</v>
      </c>
      <c r="AD48" s="100" t="str">
        <f>L21</f>
        <v>Spvgg Ingelheim</v>
      </c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2"/>
      <c r="AW48" s="93">
        <v>1</v>
      </c>
      <c r="AX48" s="94"/>
      <c r="AY48" s="62" t="s">
        <v>18</v>
      </c>
      <c r="AZ48" s="94">
        <v>2</v>
      </c>
      <c r="BA48" s="96"/>
      <c r="BB48" s="103"/>
      <c r="BC48" s="104"/>
      <c r="BD48" s="9"/>
      <c r="BE48" s="36"/>
      <c r="BF48" s="41">
        <f t="shared" si="4"/>
        <v>0</v>
      </c>
      <c r="BG48" s="41" t="s">
        <v>18</v>
      </c>
      <c r="BH48" s="41">
        <f t="shared" si="5"/>
        <v>3</v>
      </c>
      <c r="BI48" s="36"/>
      <c r="BJ48" s="27"/>
      <c r="BK48" s="27"/>
      <c r="BL48" s="27"/>
      <c r="BM48" s="46"/>
      <c r="BN48" s="44"/>
      <c r="BO48" s="44"/>
      <c r="BP48" s="44"/>
      <c r="BQ48" s="45"/>
      <c r="BR48" s="44"/>
      <c r="BS48" s="44"/>
      <c r="BT48" s="36"/>
      <c r="BU48" s="36"/>
      <c r="BV48" s="39"/>
      <c r="BW48" s="39"/>
      <c r="BX48" s="39"/>
      <c r="BY48" s="39"/>
      <c r="BZ48" s="39"/>
      <c r="CA48" s="39"/>
      <c r="CB48" s="39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</row>
    <row r="49" spans="1:96" s="12" customFormat="1" ht="21.75" customHeight="1" thickBot="1">
      <c r="A49" s="4"/>
      <c r="B49" s="130">
        <v>20</v>
      </c>
      <c r="C49" s="131"/>
      <c r="D49" s="184">
        <f t="shared" si="2"/>
        <v>0.4937499999999996</v>
      </c>
      <c r="E49" s="185"/>
      <c r="F49" s="185"/>
      <c r="G49" s="185"/>
      <c r="H49" s="185"/>
      <c r="I49" s="186"/>
      <c r="J49" s="179" t="str">
        <f>L20</f>
        <v>Spvgg Nahbollenbach</v>
      </c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72" t="s">
        <v>19</v>
      </c>
      <c r="AD49" s="179" t="str">
        <f>L18</f>
        <v>TuS Winzenheim</v>
      </c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1"/>
      <c r="AW49" s="182">
        <v>2</v>
      </c>
      <c r="AX49" s="131"/>
      <c r="AY49" s="72" t="s">
        <v>18</v>
      </c>
      <c r="AZ49" s="131">
        <v>0</v>
      </c>
      <c r="BA49" s="183"/>
      <c r="BB49" s="117"/>
      <c r="BC49" s="118"/>
      <c r="BD49" s="9"/>
      <c r="BE49" s="36"/>
      <c r="BF49" s="41">
        <f t="shared" si="4"/>
        <v>3</v>
      </c>
      <c r="BG49" s="41" t="s">
        <v>18</v>
      </c>
      <c r="BH49" s="41">
        <f t="shared" si="5"/>
        <v>0</v>
      </c>
      <c r="BI49" s="36"/>
      <c r="BJ49" s="27"/>
      <c r="BK49" s="27"/>
      <c r="BL49" s="27"/>
      <c r="BM49" s="46"/>
      <c r="BN49" s="44"/>
      <c r="BO49" s="44"/>
      <c r="BP49" s="44"/>
      <c r="BQ49" s="45"/>
      <c r="BR49" s="44"/>
      <c r="BS49" s="44"/>
      <c r="BT49" s="36"/>
      <c r="BU49" s="36"/>
      <c r="BV49" s="39"/>
      <c r="BW49" s="39"/>
      <c r="BX49" s="39"/>
      <c r="BY49" s="39"/>
      <c r="BZ49" s="39"/>
      <c r="CA49" s="39"/>
      <c r="CB49" s="39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</row>
    <row r="50" spans="1:96" s="12" customFormat="1" ht="21.75" customHeight="1">
      <c r="A50" s="4"/>
      <c r="B50" s="187">
        <v>21</v>
      </c>
      <c r="C50" s="188"/>
      <c r="D50" s="196">
        <f>D49+($U$10*$X$10+$AL$10)</f>
        <v>0.49999999999999956</v>
      </c>
      <c r="E50" s="197"/>
      <c r="F50" s="197"/>
      <c r="G50" s="197"/>
      <c r="H50" s="197"/>
      <c r="I50" s="198"/>
      <c r="J50" s="193" t="str">
        <f>L23</f>
        <v>TuS Waldböckelheim</v>
      </c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64" t="s">
        <v>19</v>
      </c>
      <c r="AD50" s="193" t="str">
        <f>L19</f>
        <v>TSG Planig</v>
      </c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5"/>
      <c r="AW50" s="189">
        <v>0</v>
      </c>
      <c r="AX50" s="188"/>
      <c r="AY50" s="64" t="s">
        <v>18</v>
      </c>
      <c r="AZ50" s="188">
        <v>2</v>
      </c>
      <c r="BA50" s="190"/>
      <c r="BB50" s="191"/>
      <c r="BC50" s="192"/>
      <c r="BD50" s="9"/>
      <c r="BE50" s="36"/>
      <c r="BF50" s="41">
        <f t="shared" si="4"/>
        <v>0</v>
      </c>
      <c r="BG50" s="41" t="s">
        <v>18</v>
      </c>
      <c r="BH50" s="41">
        <f t="shared" si="5"/>
        <v>3</v>
      </c>
      <c r="BI50" s="36"/>
      <c r="BJ50" s="27"/>
      <c r="BK50" s="27"/>
      <c r="BL50" s="27"/>
      <c r="BM50" s="46"/>
      <c r="BN50" s="44"/>
      <c r="BO50" s="44"/>
      <c r="BP50" s="44"/>
      <c r="BQ50" s="45"/>
      <c r="BR50" s="44"/>
      <c r="BS50" s="44"/>
      <c r="BT50" s="36"/>
      <c r="BU50" s="36"/>
      <c r="BV50" s="39"/>
      <c r="BW50" s="39"/>
      <c r="BX50" s="39"/>
      <c r="BY50" s="39"/>
      <c r="BZ50" s="39"/>
      <c r="CA50" s="39"/>
      <c r="CB50" s="39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</row>
    <row r="51" spans="1:96" s="12" customFormat="1" ht="21.75" customHeight="1">
      <c r="A51" s="4"/>
      <c r="B51" s="127">
        <v>22</v>
      </c>
      <c r="C51" s="94"/>
      <c r="D51" s="97">
        <f t="shared" si="2"/>
        <v>0.5062499999999995</v>
      </c>
      <c r="E51" s="98"/>
      <c r="F51" s="98"/>
      <c r="G51" s="98"/>
      <c r="H51" s="98"/>
      <c r="I51" s="99"/>
      <c r="J51" s="100" t="str">
        <f>L21</f>
        <v>Spvgg Ingelheim</v>
      </c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62" t="s">
        <v>19</v>
      </c>
      <c r="AD51" s="100" t="str">
        <f>L17</f>
        <v>SV Winterbach</v>
      </c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2"/>
      <c r="AW51" s="93">
        <v>1</v>
      </c>
      <c r="AX51" s="94"/>
      <c r="AY51" s="62" t="s">
        <v>18</v>
      </c>
      <c r="AZ51" s="94">
        <v>1</v>
      </c>
      <c r="BA51" s="96"/>
      <c r="BB51" s="103"/>
      <c r="BC51" s="104"/>
      <c r="BD51" s="9"/>
      <c r="BE51" s="36"/>
      <c r="BF51" s="41">
        <f t="shared" si="4"/>
        <v>1</v>
      </c>
      <c r="BG51" s="41" t="s">
        <v>18</v>
      </c>
      <c r="BH51" s="41">
        <f t="shared" si="5"/>
        <v>1</v>
      </c>
      <c r="BI51" s="36"/>
      <c r="BJ51" s="36"/>
      <c r="BK51" s="42"/>
      <c r="BL51" s="42"/>
      <c r="BM51" s="46"/>
      <c r="BN51" s="44"/>
      <c r="BO51" s="44"/>
      <c r="BP51" s="45"/>
      <c r="BQ51" s="44"/>
      <c r="BR51" s="44"/>
      <c r="BS51" s="44"/>
      <c r="BT51" s="36"/>
      <c r="BU51" s="36"/>
      <c r="BV51" s="39"/>
      <c r="BW51" s="39"/>
      <c r="BX51" s="39"/>
      <c r="BY51" s="39"/>
      <c r="BZ51" s="39"/>
      <c r="CA51" s="39"/>
      <c r="CB51" s="39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</row>
    <row r="52" spans="1:96" s="12" customFormat="1" ht="21.75" customHeight="1">
      <c r="A52" s="4"/>
      <c r="B52" s="127">
        <v>23</v>
      </c>
      <c r="C52" s="94"/>
      <c r="D52" s="97">
        <f t="shared" si="2"/>
        <v>0.5124999999999995</v>
      </c>
      <c r="E52" s="98"/>
      <c r="F52" s="98"/>
      <c r="G52" s="98"/>
      <c r="H52" s="98"/>
      <c r="I52" s="99"/>
      <c r="J52" s="100" t="str">
        <f>L22</f>
        <v>Hassia Bingen</v>
      </c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62" t="s">
        <v>19</v>
      </c>
      <c r="AD52" s="100" t="str">
        <f>L18</f>
        <v>TuS Winzenheim</v>
      </c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2"/>
      <c r="AW52" s="93">
        <v>1</v>
      </c>
      <c r="AX52" s="94"/>
      <c r="AY52" s="62" t="s">
        <v>18</v>
      </c>
      <c r="AZ52" s="94">
        <v>0</v>
      </c>
      <c r="BA52" s="96"/>
      <c r="BB52" s="103"/>
      <c r="BC52" s="104"/>
      <c r="BD52" s="9"/>
      <c r="BE52" s="36"/>
      <c r="BF52" s="41">
        <f t="shared" si="4"/>
        <v>3</v>
      </c>
      <c r="BG52" s="41" t="s">
        <v>18</v>
      </c>
      <c r="BH52" s="41">
        <f t="shared" si="5"/>
        <v>0</v>
      </c>
      <c r="BI52" s="36"/>
      <c r="BJ52" s="36"/>
      <c r="BK52" s="42"/>
      <c r="BL52" s="42"/>
      <c r="BM52" s="46"/>
      <c r="BN52" s="44"/>
      <c r="BO52" s="44"/>
      <c r="BP52" s="45"/>
      <c r="BQ52" s="44"/>
      <c r="BR52" s="44"/>
      <c r="BS52" s="44"/>
      <c r="BT52" s="36"/>
      <c r="BU52" s="36"/>
      <c r="BV52" s="39"/>
      <c r="BW52" s="39"/>
      <c r="BX52" s="39"/>
      <c r="BY52" s="39"/>
      <c r="BZ52" s="39"/>
      <c r="CA52" s="39"/>
      <c r="CB52" s="39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</row>
    <row r="53" spans="1:96" s="12" customFormat="1" ht="21.75" customHeight="1" thickBot="1">
      <c r="A53" s="4"/>
      <c r="B53" s="128">
        <v>24</v>
      </c>
      <c r="C53" s="91"/>
      <c r="D53" s="111">
        <f t="shared" si="2"/>
        <v>0.5187499999999995</v>
      </c>
      <c r="E53" s="112"/>
      <c r="F53" s="112"/>
      <c r="G53" s="112"/>
      <c r="H53" s="112"/>
      <c r="I53" s="113"/>
      <c r="J53" s="114" t="str">
        <f>L20</f>
        <v>Spvgg Nahbollenbach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57" t="s">
        <v>19</v>
      </c>
      <c r="AD53" s="114" t="str">
        <f>L16</f>
        <v>SC Bad Sobernheim</v>
      </c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6"/>
      <c r="AW53" s="95">
        <v>0</v>
      </c>
      <c r="AX53" s="91"/>
      <c r="AY53" s="57" t="s">
        <v>18</v>
      </c>
      <c r="AZ53" s="91">
        <v>5</v>
      </c>
      <c r="BA53" s="92"/>
      <c r="BB53" s="105"/>
      <c r="BC53" s="106"/>
      <c r="BD53" s="9"/>
      <c r="BE53" s="36"/>
      <c r="BF53" s="41">
        <f t="shared" si="4"/>
        <v>0</v>
      </c>
      <c r="BG53" s="41" t="s">
        <v>18</v>
      </c>
      <c r="BH53" s="41">
        <f t="shared" si="5"/>
        <v>3</v>
      </c>
      <c r="BI53" s="36"/>
      <c r="BJ53" s="36"/>
      <c r="BK53" s="42"/>
      <c r="BL53" s="42"/>
      <c r="BM53" s="43"/>
      <c r="BN53" s="44"/>
      <c r="BO53" s="44"/>
      <c r="BP53" s="45"/>
      <c r="BQ53" s="44"/>
      <c r="BR53" s="44"/>
      <c r="BS53" s="44"/>
      <c r="BT53" s="36"/>
      <c r="BU53" s="36"/>
      <c r="BV53" s="39"/>
      <c r="BW53" s="39"/>
      <c r="BX53" s="39"/>
      <c r="BY53" s="39"/>
      <c r="BZ53" s="39"/>
      <c r="CA53" s="39"/>
      <c r="CB53" s="39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</row>
    <row r="54" spans="1:96" s="12" customFormat="1" ht="21.75" customHeight="1">
      <c r="A54" s="4"/>
      <c r="B54" s="129">
        <v>25</v>
      </c>
      <c r="C54" s="107"/>
      <c r="D54" s="120">
        <f t="shared" si="2"/>
        <v>0.5249999999999995</v>
      </c>
      <c r="E54" s="121"/>
      <c r="F54" s="121"/>
      <c r="G54" s="121"/>
      <c r="H54" s="121"/>
      <c r="I54" s="122"/>
      <c r="J54" s="123" t="str">
        <f>L19</f>
        <v>TSG Planig</v>
      </c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63" t="s">
        <v>19</v>
      </c>
      <c r="AD54" s="123" t="str">
        <f>L21</f>
        <v>Spvgg Ingelheim</v>
      </c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5"/>
      <c r="AW54" s="126">
        <v>0</v>
      </c>
      <c r="AX54" s="107"/>
      <c r="AY54" s="63" t="s">
        <v>18</v>
      </c>
      <c r="AZ54" s="107">
        <v>2</v>
      </c>
      <c r="BA54" s="108"/>
      <c r="BB54" s="109"/>
      <c r="BC54" s="110"/>
      <c r="BD54" s="9"/>
      <c r="BE54" s="36"/>
      <c r="BF54" s="41">
        <f t="shared" si="4"/>
        <v>0</v>
      </c>
      <c r="BG54" s="41" t="s">
        <v>18</v>
      </c>
      <c r="BH54" s="41">
        <f t="shared" si="5"/>
        <v>3</v>
      </c>
      <c r="BI54" s="36"/>
      <c r="BJ54" s="36"/>
      <c r="BK54" s="42"/>
      <c r="BL54" s="42"/>
      <c r="BM54" s="46"/>
      <c r="BN54" s="44"/>
      <c r="BO54" s="44"/>
      <c r="BP54" s="45"/>
      <c r="BQ54" s="44"/>
      <c r="BR54" s="44"/>
      <c r="BS54" s="44"/>
      <c r="BT54" s="36"/>
      <c r="BU54" s="36"/>
      <c r="BV54" s="39"/>
      <c r="BW54" s="39"/>
      <c r="BX54" s="39"/>
      <c r="BY54" s="39"/>
      <c r="BZ54" s="39"/>
      <c r="CA54" s="39"/>
      <c r="CB54" s="39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</row>
    <row r="55" spans="1:96" s="12" customFormat="1" ht="21.75" customHeight="1">
      <c r="A55" s="4"/>
      <c r="B55" s="127">
        <v>26</v>
      </c>
      <c r="C55" s="94"/>
      <c r="D55" s="97">
        <f t="shared" si="2"/>
        <v>0.5312499999999994</v>
      </c>
      <c r="E55" s="98"/>
      <c r="F55" s="98"/>
      <c r="G55" s="98"/>
      <c r="H55" s="98"/>
      <c r="I55" s="99"/>
      <c r="J55" s="100" t="str">
        <f>L18</f>
        <v>TuS Winzenheim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62" t="s">
        <v>19</v>
      </c>
      <c r="AD55" s="100" t="str">
        <f>L23</f>
        <v>TuS Waldböckelheim</v>
      </c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2"/>
      <c r="AW55" s="93">
        <v>1</v>
      </c>
      <c r="AX55" s="94"/>
      <c r="AY55" s="62" t="s">
        <v>18</v>
      </c>
      <c r="AZ55" s="94">
        <v>0</v>
      </c>
      <c r="BA55" s="96"/>
      <c r="BB55" s="103"/>
      <c r="BC55" s="104"/>
      <c r="BD55" s="9"/>
      <c r="BE55" s="36"/>
      <c r="BF55" s="41">
        <f t="shared" si="4"/>
        <v>3</v>
      </c>
      <c r="BG55" s="41" t="s">
        <v>18</v>
      </c>
      <c r="BH55" s="41">
        <f t="shared" si="5"/>
        <v>0</v>
      </c>
      <c r="BI55" s="36"/>
      <c r="BJ55" s="36"/>
      <c r="BK55" s="42"/>
      <c r="BL55" s="42"/>
      <c r="BM55" s="46"/>
      <c r="BN55" s="44"/>
      <c r="BO55" s="44"/>
      <c r="BP55" s="45"/>
      <c r="BQ55" s="44"/>
      <c r="BR55" s="44"/>
      <c r="BS55" s="44"/>
      <c r="BT55" s="36"/>
      <c r="BU55" s="36"/>
      <c r="BV55" s="39"/>
      <c r="BW55" s="39"/>
      <c r="BX55" s="39"/>
      <c r="BY55" s="39"/>
      <c r="BZ55" s="39"/>
      <c r="CA55" s="39"/>
      <c r="CB55" s="39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</row>
    <row r="56" spans="1:96" s="12" customFormat="1" ht="21.75" customHeight="1">
      <c r="A56" s="4"/>
      <c r="B56" s="127">
        <v>27</v>
      </c>
      <c r="C56" s="94"/>
      <c r="D56" s="97">
        <f t="shared" si="2"/>
        <v>0.5374999999999994</v>
      </c>
      <c r="E56" s="98"/>
      <c r="F56" s="98"/>
      <c r="G56" s="98"/>
      <c r="H56" s="98"/>
      <c r="I56" s="99"/>
      <c r="J56" s="100" t="str">
        <f>L17</f>
        <v>SV Winterbach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62" t="s">
        <v>19</v>
      </c>
      <c r="AD56" s="100" t="str">
        <f>L20</f>
        <v>Spvgg Nahbollenbach</v>
      </c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2"/>
      <c r="AW56" s="93">
        <v>1</v>
      </c>
      <c r="AX56" s="94"/>
      <c r="AY56" s="62" t="s">
        <v>18</v>
      </c>
      <c r="AZ56" s="94">
        <v>2</v>
      </c>
      <c r="BA56" s="96"/>
      <c r="BB56" s="103"/>
      <c r="BC56" s="104"/>
      <c r="BD56" s="9"/>
      <c r="BE56" s="36"/>
      <c r="BF56" s="41">
        <f t="shared" si="4"/>
        <v>0</v>
      </c>
      <c r="BG56" s="41" t="s">
        <v>18</v>
      </c>
      <c r="BH56" s="41">
        <f t="shared" si="5"/>
        <v>3</v>
      </c>
      <c r="BI56" s="36"/>
      <c r="BJ56" s="36"/>
      <c r="BK56" s="36"/>
      <c r="BL56" s="36"/>
      <c r="BM56" s="46"/>
      <c r="BN56" s="44"/>
      <c r="BO56" s="44"/>
      <c r="BP56" s="45"/>
      <c r="BQ56" s="44"/>
      <c r="BR56" s="44"/>
      <c r="BS56" s="36"/>
      <c r="BT56" s="36"/>
      <c r="BU56" s="36"/>
      <c r="BV56" s="39"/>
      <c r="BW56" s="39"/>
      <c r="BX56" s="39"/>
      <c r="BY56" s="39"/>
      <c r="BZ56" s="39"/>
      <c r="CA56" s="39"/>
      <c r="CB56" s="39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</row>
    <row r="57" spans="1:96" s="12" customFormat="1" ht="21.75" customHeight="1">
      <c r="A57" s="4"/>
      <c r="B57" s="128">
        <v>28</v>
      </c>
      <c r="C57" s="91"/>
      <c r="D57" s="111">
        <f t="shared" si="2"/>
        <v>0.5437499999999994</v>
      </c>
      <c r="E57" s="112"/>
      <c r="F57" s="112"/>
      <c r="G57" s="112"/>
      <c r="H57" s="112"/>
      <c r="I57" s="113"/>
      <c r="J57" s="114" t="str">
        <f>L16</f>
        <v>SC Bad Sobernheim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57" t="s">
        <v>19</v>
      </c>
      <c r="AD57" s="114" t="str">
        <f>L22</f>
        <v>Hassia Bingen</v>
      </c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6"/>
      <c r="AW57" s="95">
        <v>0</v>
      </c>
      <c r="AX57" s="91"/>
      <c r="AY57" s="57" t="s">
        <v>18</v>
      </c>
      <c r="AZ57" s="91">
        <v>1</v>
      </c>
      <c r="BA57" s="92"/>
      <c r="BB57" s="105"/>
      <c r="BC57" s="106"/>
      <c r="BD57" s="9"/>
      <c r="BE57" s="36"/>
      <c r="BF57" s="41">
        <f t="shared" si="4"/>
        <v>0</v>
      </c>
      <c r="BG57" s="41" t="s">
        <v>18</v>
      </c>
      <c r="BH57" s="41">
        <f t="shared" si="5"/>
        <v>3</v>
      </c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9"/>
      <c r="BW57" s="39"/>
      <c r="BX57" s="39"/>
      <c r="BY57" s="39"/>
      <c r="BZ57" s="39"/>
      <c r="CA57" s="39"/>
      <c r="CB57" s="39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</row>
    <row r="58" spans="1:96" s="11" customFormat="1" ht="6.75" customHeight="1">
      <c r="A58"/>
      <c r="B58" s="53"/>
      <c r="C58" s="53"/>
      <c r="D58" s="53"/>
      <c r="E58" s="53"/>
      <c r="F58" s="53"/>
      <c r="G58" s="53"/>
      <c r="H58" s="53"/>
      <c r="I58" s="53"/>
      <c r="J58" s="54"/>
      <c r="K58" s="54"/>
      <c r="L58" s="54"/>
      <c r="M58" s="54"/>
      <c r="N58" s="54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2"/>
      <c r="AX58" s="52"/>
      <c r="AY58" s="52"/>
      <c r="AZ58" s="52"/>
      <c r="BA58" s="52"/>
      <c r="BB58" s="52"/>
      <c r="BC58" s="52"/>
      <c r="BD58" s="10"/>
      <c r="BE58" s="27"/>
      <c r="BF58" s="41"/>
      <c r="BG58" s="41"/>
      <c r="BH58" s="41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8"/>
      <c r="BW58" s="28"/>
      <c r="BX58" s="28"/>
      <c r="BY58" s="28"/>
      <c r="BZ58" s="28"/>
      <c r="CA58" s="28"/>
      <c r="CB58" s="28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</row>
    <row r="59" spans="1:96" s="11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 s="13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8"/>
      <c r="BW59" s="28"/>
      <c r="BX59" s="28"/>
      <c r="BY59" s="28"/>
      <c r="BZ59" s="28"/>
      <c r="CA59" s="28"/>
      <c r="CB59" s="28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</row>
    <row r="60" spans="1:96" s="11" customFormat="1" ht="12.75">
      <c r="A60"/>
      <c r="B60" s="1" t="s">
        <v>33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8"/>
      <c r="BW60" s="28"/>
      <c r="BX60" s="28"/>
      <c r="BY60" s="28"/>
      <c r="BZ60" s="28"/>
      <c r="CA60" s="28"/>
      <c r="CB60" s="28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</row>
    <row r="61" spans="1:96" s="11" customFormat="1" ht="6" customHeight="1" thickBo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8"/>
      <c r="BW61" s="28"/>
      <c r="BX61" s="28"/>
      <c r="BY61" s="28"/>
      <c r="BZ61" s="28"/>
      <c r="CA61" s="28"/>
      <c r="CB61" s="28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</row>
    <row r="62" spans="9:96" s="7" customFormat="1" ht="21.75" customHeight="1" thickBot="1">
      <c r="I62" s="77" t="s">
        <v>30</v>
      </c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7" t="s">
        <v>31</v>
      </c>
      <c r="AL62" s="78"/>
      <c r="AM62" s="79"/>
      <c r="AN62" s="78" t="s">
        <v>21</v>
      </c>
      <c r="AO62" s="78"/>
      <c r="AP62" s="79"/>
      <c r="AQ62" s="77" t="s">
        <v>22</v>
      </c>
      <c r="AR62" s="78"/>
      <c r="AS62" s="78"/>
      <c r="AT62" s="78"/>
      <c r="AU62" s="79"/>
      <c r="AV62" s="77" t="s">
        <v>23</v>
      </c>
      <c r="AW62" s="78"/>
      <c r="AX62" s="79"/>
      <c r="AY62"/>
      <c r="AZ62"/>
      <c r="BA62"/>
      <c r="BB62"/>
      <c r="BC62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8"/>
      <c r="BW62" s="48"/>
      <c r="BX62" s="48"/>
      <c r="BY62" s="48"/>
      <c r="BZ62" s="48"/>
      <c r="CA62" s="48"/>
      <c r="CB62" s="48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</row>
    <row r="63" spans="1:96" s="11" customFormat="1" ht="21.75" customHeight="1">
      <c r="A63"/>
      <c r="I63" s="177" t="s">
        <v>10</v>
      </c>
      <c r="J63" s="178"/>
      <c r="K63" s="156" t="str">
        <f aca="true" t="shared" si="6" ref="K63:K68">BM34</f>
        <v>Hassia Bingen</v>
      </c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85">
        <f aca="true" t="shared" si="7" ref="AK63:AK68">BN34</f>
        <v>7</v>
      </c>
      <c r="AL63" s="85"/>
      <c r="AM63" s="85"/>
      <c r="AN63" s="85">
        <f aca="true" t="shared" si="8" ref="AN63:AN70">BO34</f>
        <v>15</v>
      </c>
      <c r="AO63" s="85"/>
      <c r="AP63" s="160"/>
      <c r="AQ63" s="82">
        <f aca="true" t="shared" si="9" ref="AQ63:AQ70">BP34</f>
        <v>8</v>
      </c>
      <c r="AR63" s="83"/>
      <c r="AS63" s="73" t="s">
        <v>18</v>
      </c>
      <c r="AT63" s="83">
        <f aca="true" t="shared" si="10" ref="AT63:AT70">BR34</f>
        <v>4</v>
      </c>
      <c r="AU63" s="165"/>
      <c r="AV63" s="171">
        <f aca="true" t="shared" si="11" ref="AV63:AV70">BS34</f>
        <v>4</v>
      </c>
      <c r="AW63" s="172"/>
      <c r="AX63" s="173"/>
      <c r="AY63"/>
      <c r="AZ63"/>
      <c r="BA63"/>
      <c r="BB63"/>
      <c r="BC63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8"/>
      <c r="BW63" s="28"/>
      <c r="BX63" s="28"/>
      <c r="BY63" s="28"/>
      <c r="BZ63" s="28"/>
      <c r="CA63" s="28"/>
      <c r="CB63" s="28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</row>
    <row r="64" spans="1:96" s="11" customFormat="1" ht="21.75" customHeight="1">
      <c r="A64"/>
      <c r="I64" s="80" t="s">
        <v>11</v>
      </c>
      <c r="J64" s="81"/>
      <c r="K64" s="157" t="str">
        <f t="shared" si="6"/>
        <v>Spvgg Nahbollenbach</v>
      </c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84">
        <f t="shared" si="7"/>
        <v>7</v>
      </c>
      <c r="AL64" s="84"/>
      <c r="AM64" s="84"/>
      <c r="AN64" s="84">
        <f t="shared" si="8"/>
        <v>15</v>
      </c>
      <c r="AO64" s="84"/>
      <c r="AP64" s="161"/>
      <c r="AQ64" s="86">
        <f t="shared" si="9"/>
        <v>11</v>
      </c>
      <c r="AR64" s="87"/>
      <c r="AS64" s="74" t="s">
        <v>18</v>
      </c>
      <c r="AT64" s="87">
        <f t="shared" si="10"/>
        <v>9</v>
      </c>
      <c r="AU64" s="166"/>
      <c r="AV64" s="174">
        <f t="shared" si="11"/>
        <v>2</v>
      </c>
      <c r="AW64" s="175"/>
      <c r="AX64" s="176"/>
      <c r="AY64"/>
      <c r="AZ64"/>
      <c r="BA64"/>
      <c r="BB64"/>
      <c r="BC64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8"/>
      <c r="BW64" s="28"/>
      <c r="BX64" s="28"/>
      <c r="BY64" s="28"/>
      <c r="BZ64" s="28"/>
      <c r="CA64" s="28"/>
      <c r="CB64" s="28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</row>
    <row r="65" spans="1:96" s="11" customFormat="1" ht="21.75" customHeight="1">
      <c r="A65"/>
      <c r="I65" s="80" t="s">
        <v>12</v>
      </c>
      <c r="J65" s="81"/>
      <c r="K65" s="157" t="str">
        <f t="shared" si="6"/>
        <v>Spvgg Ingelheim</v>
      </c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84">
        <f t="shared" si="7"/>
        <v>7</v>
      </c>
      <c r="AL65" s="84"/>
      <c r="AM65" s="84"/>
      <c r="AN65" s="84">
        <f t="shared" si="8"/>
        <v>13</v>
      </c>
      <c r="AO65" s="84"/>
      <c r="AP65" s="161"/>
      <c r="AQ65" s="86">
        <f t="shared" si="9"/>
        <v>9</v>
      </c>
      <c r="AR65" s="87"/>
      <c r="AS65" s="74" t="s">
        <v>18</v>
      </c>
      <c r="AT65" s="87">
        <f t="shared" si="10"/>
        <v>4</v>
      </c>
      <c r="AU65" s="166"/>
      <c r="AV65" s="174">
        <f t="shared" si="11"/>
        <v>5</v>
      </c>
      <c r="AW65" s="175"/>
      <c r="AX65" s="176"/>
      <c r="AY65"/>
      <c r="AZ65"/>
      <c r="BA65"/>
      <c r="BB65"/>
      <c r="BC65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8"/>
      <c r="BW65" s="28"/>
      <c r="BX65" s="28"/>
      <c r="BY65" s="28"/>
      <c r="BZ65" s="28"/>
      <c r="CA65" s="28"/>
      <c r="CB65" s="28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</row>
    <row r="66" spans="1:96" s="11" customFormat="1" ht="21.75" customHeight="1">
      <c r="A66"/>
      <c r="I66" s="80" t="s">
        <v>13</v>
      </c>
      <c r="J66" s="81"/>
      <c r="K66" s="157" t="str">
        <f t="shared" si="6"/>
        <v>SC Bad Sobernheim</v>
      </c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84">
        <f t="shared" si="7"/>
        <v>7</v>
      </c>
      <c r="AL66" s="84"/>
      <c r="AM66" s="84"/>
      <c r="AN66" s="84">
        <f t="shared" si="8"/>
        <v>11</v>
      </c>
      <c r="AO66" s="84"/>
      <c r="AP66" s="161"/>
      <c r="AQ66" s="86">
        <f t="shared" si="9"/>
        <v>11</v>
      </c>
      <c r="AR66" s="87"/>
      <c r="AS66" s="74" t="s">
        <v>18</v>
      </c>
      <c r="AT66" s="87">
        <f t="shared" si="10"/>
        <v>3</v>
      </c>
      <c r="AU66" s="166"/>
      <c r="AV66" s="174">
        <f t="shared" si="11"/>
        <v>8</v>
      </c>
      <c r="AW66" s="175"/>
      <c r="AX66" s="176"/>
      <c r="AY66"/>
      <c r="AZ66"/>
      <c r="BA66"/>
      <c r="BB66"/>
      <c r="BC66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8"/>
      <c r="BW66" s="28"/>
      <c r="BX66" s="28"/>
      <c r="BY66" s="28"/>
      <c r="BZ66" s="28"/>
      <c r="CA66" s="28"/>
      <c r="CB66" s="28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</row>
    <row r="67" spans="1:96" s="11" customFormat="1" ht="21.75" customHeight="1">
      <c r="A67"/>
      <c r="I67" s="80" t="s">
        <v>14</v>
      </c>
      <c r="J67" s="81"/>
      <c r="K67" s="157" t="str">
        <f t="shared" si="6"/>
        <v>TuS Winzenheim</v>
      </c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84">
        <f t="shared" si="7"/>
        <v>7</v>
      </c>
      <c r="AL67" s="84"/>
      <c r="AM67" s="84"/>
      <c r="AN67" s="84">
        <f t="shared" si="8"/>
        <v>9</v>
      </c>
      <c r="AO67" s="84"/>
      <c r="AP67" s="161"/>
      <c r="AQ67" s="86">
        <f t="shared" si="9"/>
        <v>2</v>
      </c>
      <c r="AR67" s="87"/>
      <c r="AS67" s="74" t="s">
        <v>18</v>
      </c>
      <c r="AT67" s="87">
        <f t="shared" si="10"/>
        <v>3</v>
      </c>
      <c r="AU67" s="166"/>
      <c r="AV67" s="174">
        <f t="shared" si="11"/>
        <v>-1</v>
      </c>
      <c r="AW67" s="175"/>
      <c r="AX67" s="176"/>
      <c r="AY67"/>
      <c r="AZ67"/>
      <c r="BA67"/>
      <c r="BB67"/>
      <c r="BC6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8"/>
      <c r="BW67" s="28"/>
      <c r="BX67" s="28"/>
      <c r="BY67" s="28"/>
      <c r="BZ67" s="28"/>
      <c r="CA67" s="28"/>
      <c r="CB67" s="28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</row>
    <row r="68" spans="1:96" s="11" customFormat="1" ht="21.75" customHeight="1">
      <c r="A68"/>
      <c r="I68" s="80" t="s">
        <v>28</v>
      </c>
      <c r="J68" s="81"/>
      <c r="K68" s="157" t="str">
        <f t="shared" si="6"/>
        <v>TSG Planig</v>
      </c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84">
        <f t="shared" si="7"/>
        <v>7</v>
      </c>
      <c r="AL68" s="84"/>
      <c r="AM68" s="84"/>
      <c r="AN68" s="84">
        <f t="shared" si="8"/>
        <v>8</v>
      </c>
      <c r="AO68" s="84"/>
      <c r="AP68" s="161"/>
      <c r="AQ68" s="86">
        <f t="shared" si="9"/>
        <v>5</v>
      </c>
      <c r="AR68" s="87"/>
      <c r="AS68" s="74" t="s">
        <v>18</v>
      </c>
      <c r="AT68" s="87">
        <f t="shared" si="10"/>
        <v>6</v>
      </c>
      <c r="AU68" s="166"/>
      <c r="AV68" s="174">
        <f t="shared" si="11"/>
        <v>-1</v>
      </c>
      <c r="AW68" s="175"/>
      <c r="AX68" s="176"/>
      <c r="AY68"/>
      <c r="AZ68"/>
      <c r="BA68"/>
      <c r="BB68"/>
      <c r="BC68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8"/>
      <c r="BW68" s="28"/>
      <c r="BX68" s="28"/>
      <c r="BY68" s="28"/>
      <c r="BZ68" s="28"/>
      <c r="CA68" s="28"/>
      <c r="CB68" s="28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</row>
    <row r="69" spans="1:96" s="11" customFormat="1" ht="21.75" customHeight="1">
      <c r="A69"/>
      <c r="I69" s="80" t="s">
        <v>29</v>
      </c>
      <c r="J69" s="81"/>
      <c r="K69" s="157" t="str">
        <f>BM40</f>
        <v>SV Winterbach</v>
      </c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84">
        <f>BN40</f>
        <v>7</v>
      </c>
      <c r="AL69" s="84"/>
      <c r="AM69" s="84"/>
      <c r="AN69" s="84">
        <f t="shared" si="8"/>
        <v>7</v>
      </c>
      <c r="AO69" s="84"/>
      <c r="AP69" s="161"/>
      <c r="AQ69" s="86">
        <f t="shared" si="9"/>
        <v>4</v>
      </c>
      <c r="AR69" s="87"/>
      <c r="AS69" s="74" t="s">
        <v>18</v>
      </c>
      <c r="AT69" s="87">
        <f t="shared" si="10"/>
        <v>5</v>
      </c>
      <c r="AU69" s="166"/>
      <c r="AV69" s="174">
        <f t="shared" si="11"/>
        <v>-1</v>
      </c>
      <c r="AW69" s="175"/>
      <c r="AX69" s="176"/>
      <c r="AY69"/>
      <c r="AZ69"/>
      <c r="BA69"/>
      <c r="BB69"/>
      <c r="BC69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8"/>
      <c r="BW69" s="28"/>
      <c r="BX69" s="28"/>
      <c r="BY69" s="28"/>
      <c r="BZ69" s="28"/>
      <c r="CA69" s="28"/>
      <c r="CB69" s="28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</row>
    <row r="70" spans="1:96" s="11" customFormat="1" ht="21.75" customHeight="1" thickBot="1">
      <c r="A70"/>
      <c r="I70" s="154" t="s">
        <v>34</v>
      </c>
      <c r="J70" s="155"/>
      <c r="K70" s="158" t="str">
        <f>BM41</f>
        <v>TuS Waldböckelheim</v>
      </c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9">
        <f>BN41</f>
        <v>7</v>
      </c>
      <c r="AL70" s="159"/>
      <c r="AM70" s="159"/>
      <c r="AN70" s="159">
        <f t="shared" si="8"/>
        <v>0</v>
      </c>
      <c r="AO70" s="159"/>
      <c r="AP70" s="162"/>
      <c r="AQ70" s="163">
        <f t="shared" si="9"/>
        <v>0</v>
      </c>
      <c r="AR70" s="164"/>
      <c r="AS70" s="75" t="s">
        <v>18</v>
      </c>
      <c r="AT70" s="164">
        <f t="shared" si="10"/>
        <v>16</v>
      </c>
      <c r="AU70" s="167"/>
      <c r="AV70" s="168">
        <f t="shared" si="11"/>
        <v>-16</v>
      </c>
      <c r="AW70" s="169"/>
      <c r="AX70" s="170"/>
      <c r="AY70"/>
      <c r="AZ70"/>
      <c r="BA70"/>
      <c r="BB70"/>
      <c r="BC70"/>
      <c r="BD70" s="13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8"/>
      <c r="BW70" s="28"/>
      <c r="BX70" s="28"/>
      <c r="BY70" s="28"/>
      <c r="BZ70" s="28"/>
      <c r="CA70" s="28"/>
      <c r="CB70" s="28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</row>
    <row r="71" spans="1:96" s="11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 s="13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8"/>
      <c r="BW71" s="28"/>
      <c r="BX71" s="28"/>
      <c r="BY71" s="28"/>
      <c r="BZ71" s="28"/>
      <c r="CA71" s="28"/>
      <c r="CB71" s="28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</row>
  </sheetData>
  <sheetProtection/>
  <mergeCells count="303">
    <mergeCell ref="AZ52:BA52"/>
    <mergeCell ref="AW55:AX55"/>
    <mergeCell ref="D56:I56"/>
    <mergeCell ref="J56:AB56"/>
    <mergeCell ref="AD56:AV56"/>
    <mergeCell ref="J54:AB54"/>
    <mergeCell ref="AD54:AV54"/>
    <mergeCell ref="AW54:AX54"/>
    <mergeCell ref="AD50:AV50"/>
    <mergeCell ref="D51:I51"/>
    <mergeCell ref="J51:AB51"/>
    <mergeCell ref="AD51:AV51"/>
    <mergeCell ref="D48:I48"/>
    <mergeCell ref="J48:AB48"/>
    <mergeCell ref="D50:I50"/>
    <mergeCell ref="J50:AB50"/>
    <mergeCell ref="D49:I49"/>
    <mergeCell ref="D36:I36"/>
    <mergeCell ref="J36:AB36"/>
    <mergeCell ref="AD36:AV36"/>
    <mergeCell ref="D37:I37"/>
    <mergeCell ref="J37:AB37"/>
    <mergeCell ref="AD37:AV37"/>
    <mergeCell ref="D34:I34"/>
    <mergeCell ref="J34:AB34"/>
    <mergeCell ref="AD34:AV34"/>
    <mergeCell ref="D35:I35"/>
    <mergeCell ref="J35:AB35"/>
    <mergeCell ref="AD35:AV35"/>
    <mergeCell ref="D32:I32"/>
    <mergeCell ref="J32:AB32"/>
    <mergeCell ref="AD32:AV32"/>
    <mergeCell ref="D33:I33"/>
    <mergeCell ref="J33:AB33"/>
    <mergeCell ref="AD33:AV33"/>
    <mergeCell ref="D29:I29"/>
    <mergeCell ref="J29:AB29"/>
    <mergeCell ref="AD29:AV29"/>
    <mergeCell ref="D30:I30"/>
    <mergeCell ref="J30:AB30"/>
    <mergeCell ref="AD30:AV30"/>
    <mergeCell ref="AD28:AV28"/>
    <mergeCell ref="BB49:BC49"/>
    <mergeCell ref="B50:C50"/>
    <mergeCell ref="AW50:AX50"/>
    <mergeCell ref="AZ50:BA50"/>
    <mergeCell ref="BB50:BC50"/>
    <mergeCell ref="AW49:AX49"/>
    <mergeCell ref="AZ49:BA49"/>
    <mergeCell ref="J49:AB49"/>
    <mergeCell ref="AD49:AV49"/>
    <mergeCell ref="BB47:BC47"/>
    <mergeCell ref="AD47:AV47"/>
    <mergeCell ref="BB48:BC48"/>
    <mergeCell ref="AD48:AV48"/>
    <mergeCell ref="AW48:AX48"/>
    <mergeCell ref="AZ48:BA48"/>
    <mergeCell ref="D45:I45"/>
    <mergeCell ref="AW43:AX43"/>
    <mergeCell ref="AZ43:BA43"/>
    <mergeCell ref="D47:I47"/>
    <mergeCell ref="J47:AB47"/>
    <mergeCell ref="D43:I43"/>
    <mergeCell ref="J43:AB43"/>
    <mergeCell ref="BB46:BC46"/>
    <mergeCell ref="AD46:AV46"/>
    <mergeCell ref="D46:I46"/>
    <mergeCell ref="J46:AB46"/>
    <mergeCell ref="AW46:AX46"/>
    <mergeCell ref="AZ46:BA46"/>
    <mergeCell ref="AD43:AV43"/>
    <mergeCell ref="AW47:AX47"/>
    <mergeCell ref="K45:AV45"/>
    <mergeCell ref="AW45:BA45"/>
    <mergeCell ref="AZ47:BA47"/>
    <mergeCell ref="AW42:AX42"/>
    <mergeCell ref="I68:J68"/>
    <mergeCell ref="I67:J67"/>
    <mergeCell ref="AD41:AV41"/>
    <mergeCell ref="BB42:BC42"/>
    <mergeCell ref="AD42:AV42"/>
    <mergeCell ref="D42:I42"/>
    <mergeCell ref="J42:AB42"/>
    <mergeCell ref="D41:I41"/>
    <mergeCell ref="J41:AB41"/>
    <mergeCell ref="AZ42:BA42"/>
    <mergeCell ref="I62:AJ62"/>
    <mergeCell ref="I64:J64"/>
    <mergeCell ref="I65:J65"/>
    <mergeCell ref="D52:I52"/>
    <mergeCell ref="D57:I57"/>
    <mergeCell ref="J57:AB57"/>
    <mergeCell ref="AD57:AV57"/>
    <mergeCell ref="AK65:AM65"/>
    <mergeCell ref="I63:J63"/>
    <mergeCell ref="D54:I54"/>
    <mergeCell ref="AN69:AP69"/>
    <mergeCell ref="AV67:AX67"/>
    <mergeCell ref="AV68:AX68"/>
    <mergeCell ref="AK67:AM67"/>
    <mergeCell ref="AK68:AM68"/>
    <mergeCell ref="AQ68:AR68"/>
    <mergeCell ref="AT69:AU69"/>
    <mergeCell ref="AQ67:AR67"/>
    <mergeCell ref="AV70:AX70"/>
    <mergeCell ref="AV63:AX63"/>
    <mergeCell ref="AV64:AX64"/>
    <mergeCell ref="AV65:AX65"/>
    <mergeCell ref="AV66:AX66"/>
    <mergeCell ref="AV69:AX69"/>
    <mergeCell ref="AQ70:AR70"/>
    <mergeCell ref="AT63:AU63"/>
    <mergeCell ref="AT64:AU64"/>
    <mergeCell ref="AT65:AU65"/>
    <mergeCell ref="AT66:AU66"/>
    <mergeCell ref="AT67:AU67"/>
    <mergeCell ref="AT68:AU68"/>
    <mergeCell ref="AT70:AU70"/>
    <mergeCell ref="AQ69:AR69"/>
    <mergeCell ref="AQ66:AR66"/>
    <mergeCell ref="AK70:AM70"/>
    <mergeCell ref="AN63:AP63"/>
    <mergeCell ref="AN64:AP64"/>
    <mergeCell ref="AN65:AP65"/>
    <mergeCell ref="AN66:AP66"/>
    <mergeCell ref="AN67:AP67"/>
    <mergeCell ref="AN68:AP68"/>
    <mergeCell ref="AN70:AP70"/>
    <mergeCell ref="AK64:AM64"/>
    <mergeCell ref="AK69:AM69"/>
    <mergeCell ref="I70:J70"/>
    <mergeCell ref="K63:AJ63"/>
    <mergeCell ref="K64:AJ64"/>
    <mergeCell ref="K65:AJ65"/>
    <mergeCell ref="K66:AJ66"/>
    <mergeCell ref="K67:AJ67"/>
    <mergeCell ref="K68:AJ68"/>
    <mergeCell ref="K70:AJ70"/>
    <mergeCell ref="I69:J69"/>
    <mergeCell ref="K69:AJ69"/>
    <mergeCell ref="J23:K23"/>
    <mergeCell ref="L23:AU23"/>
    <mergeCell ref="AV23:AW23"/>
    <mergeCell ref="J22:K22"/>
    <mergeCell ref="L22:AU22"/>
    <mergeCell ref="AV22:AW22"/>
    <mergeCell ref="J20:K20"/>
    <mergeCell ref="L20:AU20"/>
    <mergeCell ref="AV20:AW20"/>
    <mergeCell ref="J21:K21"/>
    <mergeCell ref="L21:AU21"/>
    <mergeCell ref="AV21:AW21"/>
    <mergeCell ref="AV15:AW15"/>
    <mergeCell ref="J15:AU15"/>
    <mergeCell ref="J16:K16"/>
    <mergeCell ref="L16:AU16"/>
    <mergeCell ref="AV16:AW16"/>
    <mergeCell ref="J19:K19"/>
    <mergeCell ref="L19:AU19"/>
    <mergeCell ref="AV19:AW19"/>
    <mergeCell ref="J17:K17"/>
    <mergeCell ref="L17:AU17"/>
    <mergeCell ref="AV17:AW17"/>
    <mergeCell ref="J18:K18"/>
    <mergeCell ref="L18:AU18"/>
    <mergeCell ref="AV18:AW18"/>
    <mergeCell ref="BB28:BC28"/>
    <mergeCell ref="AW28:AX28"/>
    <mergeCell ref="AZ28:BA28"/>
    <mergeCell ref="AW29:AX29"/>
    <mergeCell ref="AZ29:BA29"/>
    <mergeCell ref="BB29:BC29"/>
    <mergeCell ref="J28:AB28"/>
    <mergeCell ref="B28:C28"/>
    <mergeCell ref="D28:I28"/>
    <mergeCell ref="M6:T6"/>
    <mergeCell ref="Y6:AF6"/>
    <mergeCell ref="B8:AM8"/>
    <mergeCell ref="X10:AB10"/>
    <mergeCell ref="H10:L10"/>
    <mergeCell ref="AL10:AP10"/>
    <mergeCell ref="U10:V10"/>
    <mergeCell ref="BB27:BC27"/>
    <mergeCell ref="AW27:BA27"/>
    <mergeCell ref="B30:C30"/>
    <mergeCell ref="B31:C31"/>
    <mergeCell ref="BB30:BC30"/>
    <mergeCell ref="BB31:BC31"/>
    <mergeCell ref="B27:C27"/>
    <mergeCell ref="B29:C29"/>
    <mergeCell ref="D27:I27"/>
    <mergeCell ref="K27:AV27"/>
    <mergeCell ref="B36:C36"/>
    <mergeCell ref="B37:C37"/>
    <mergeCell ref="B38:C38"/>
    <mergeCell ref="B39:C39"/>
    <mergeCell ref="B32:C32"/>
    <mergeCell ref="B33:C33"/>
    <mergeCell ref="B34:C34"/>
    <mergeCell ref="B35:C35"/>
    <mergeCell ref="B51:C51"/>
    <mergeCell ref="B41:C41"/>
    <mergeCell ref="B42:C42"/>
    <mergeCell ref="B43:C43"/>
    <mergeCell ref="B46:C46"/>
    <mergeCell ref="B47:C47"/>
    <mergeCell ref="B48:C48"/>
    <mergeCell ref="B45:C45"/>
    <mergeCell ref="B49:C49"/>
    <mergeCell ref="B57:C57"/>
    <mergeCell ref="AW30:AX30"/>
    <mergeCell ref="AZ30:BA30"/>
    <mergeCell ref="D31:I31"/>
    <mergeCell ref="J31:AB31"/>
    <mergeCell ref="AD31:AV31"/>
    <mergeCell ref="AW31:AX31"/>
    <mergeCell ref="AZ31:BA31"/>
    <mergeCell ref="AW32:AX32"/>
    <mergeCell ref="B52:C52"/>
    <mergeCell ref="AZ32:BA32"/>
    <mergeCell ref="BB32:BC32"/>
    <mergeCell ref="AW33:AX33"/>
    <mergeCell ref="AZ33:BA33"/>
    <mergeCell ref="BB33:BC33"/>
    <mergeCell ref="B56:C56"/>
    <mergeCell ref="B53:C53"/>
    <mergeCell ref="B54:C54"/>
    <mergeCell ref="B55:C55"/>
    <mergeCell ref="B40:C40"/>
    <mergeCell ref="AZ37:BA37"/>
    <mergeCell ref="BB37:BC37"/>
    <mergeCell ref="AW34:AX34"/>
    <mergeCell ref="AZ34:BA34"/>
    <mergeCell ref="BB34:BC34"/>
    <mergeCell ref="AW35:AX35"/>
    <mergeCell ref="AZ35:BA35"/>
    <mergeCell ref="BB35:BC35"/>
    <mergeCell ref="BB39:BC39"/>
    <mergeCell ref="D38:I38"/>
    <mergeCell ref="J38:AB38"/>
    <mergeCell ref="AD38:AV38"/>
    <mergeCell ref="AW38:AX38"/>
    <mergeCell ref="AW36:AX36"/>
    <mergeCell ref="AZ36:BA36"/>
    <mergeCell ref="AZ38:BA38"/>
    <mergeCell ref="BB36:BC36"/>
    <mergeCell ref="AW37:AX37"/>
    <mergeCell ref="D40:I40"/>
    <mergeCell ref="J40:AB40"/>
    <mergeCell ref="AD40:AV40"/>
    <mergeCell ref="AW40:AX40"/>
    <mergeCell ref="BB38:BC38"/>
    <mergeCell ref="D39:I39"/>
    <mergeCell ref="J39:AB39"/>
    <mergeCell ref="AD39:AV39"/>
    <mergeCell ref="AW39:AX39"/>
    <mergeCell ref="AZ39:BA39"/>
    <mergeCell ref="AZ40:BA40"/>
    <mergeCell ref="BB40:BC40"/>
    <mergeCell ref="AW51:AX51"/>
    <mergeCell ref="AZ51:BA51"/>
    <mergeCell ref="BB51:BC51"/>
    <mergeCell ref="AW41:AX41"/>
    <mergeCell ref="AZ41:BA41"/>
    <mergeCell ref="BB41:BC41"/>
    <mergeCell ref="BB43:BC43"/>
    <mergeCell ref="BB45:BC45"/>
    <mergeCell ref="BB52:BC52"/>
    <mergeCell ref="D53:I53"/>
    <mergeCell ref="J53:AB53"/>
    <mergeCell ref="AD53:AV53"/>
    <mergeCell ref="AW53:AX53"/>
    <mergeCell ref="AZ53:BA53"/>
    <mergeCell ref="BB53:BC53"/>
    <mergeCell ref="J52:AB52"/>
    <mergeCell ref="AD52:AV52"/>
    <mergeCell ref="AW52:AX52"/>
    <mergeCell ref="BB56:BC56"/>
    <mergeCell ref="BB57:BC57"/>
    <mergeCell ref="AZ54:BA54"/>
    <mergeCell ref="BB54:BC54"/>
    <mergeCell ref="BB55:BC55"/>
    <mergeCell ref="AZ55:BA55"/>
    <mergeCell ref="A2:AP2"/>
    <mergeCell ref="A3:AP3"/>
    <mergeCell ref="A4:AP4"/>
    <mergeCell ref="AZ57:BA57"/>
    <mergeCell ref="AW56:AX56"/>
    <mergeCell ref="AW57:AX57"/>
    <mergeCell ref="AZ56:BA56"/>
    <mergeCell ref="D55:I55"/>
    <mergeCell ref="J55:AB55"/>
    <mergeCell ref="AD55:AV55"/>
    <mergeCell ref="AQ62:AU62"/>
    <mergeCell ref="AV62:AX62"/>
    <mergeCell ref="I66:J66"/>
    <mergeCell ref="AQ63:AR63"/>
    <mergeCell ref="AK66:AM66"/>
    <mergeCell ref="AN62:AP62"/>
    <mergeCell ref="AK63:AM63"/>
    <mergeCell ref="AK62:AM62"/>
    <mergeCell ref="AQ64:AR64"/>
    <mergeCell ref="AQ65:AR6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rowBreaks count="1" manualBreakCount="1">
    <brk id="44" max="55" man="1"/>
  </rowBreaks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2008-11-25T18:13:45Z</cp:lastPrinted>
  <dcterms:created xsi:type="dcterms:W3CDTF">2002-02-21T07:48:38Z</dcterms:created>
  <dcterms:modified xsi:type="dcterms:W3CDTF">2014-12-26T06:32:52Z</dcterms:modified>
  <cp:category/>
  <cp:version/>
  <cp:contentType/>
  <cp:contentStatus/>
</cp:coreProperties>
</file>